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2" i="1" l="1"/>
  <c r="E22" i="1"/>
  <c r="F22" i="1"/>
  <c r="F21" i="1"/>
  <c r="G22" i="1"/>
  <c r="G21" i="1"/>
  <c r="H22" i="1"/>
  <c r="H21" i="1" s="1"/>
  <c r="H105" i="1" s="1"/>
  <c r="I24" i="1"/>
  <c r="I22" i="1" s="1"/>
  <c r="J24" i="1"/>
  <c r="J22" i="1"/>
  <c r="I25" i="1"/>
  <c r="J25" i="1"/>
  <c r="I26" i="1"/>
  <c r="J26" i="1"/>
  <c r="D27" i="1"/>
  <c r="D21" i="1" s="1"/>
  <c r="E27" i="1"/>
  <c r="E21" i="1" s="1"/>
  <c r="F27" i="1"/>
  <c r="G27" i="1"/>
  <c r="H27" i="1"/>
  <c r="I29" i="1"/>
  <c r="I27" i="1"/>
  <c r="J29" i="1"/>
  <c r="J27" i="1"/>
  <c r="I30" i="1"/>
  <c r="J30" i="1"/>
  <c r="D31" i="1"/>
  <c r="E31" i="1"/>
  <c r="F31" i="1"/>
  <c r="G31" i="1"/>
  <c r="H31" i="1"/>
  <c r="I33" i="1"/>
  <c r="J33" i="1"/>
  <c r="I34" i="1"/>
  <c r="I31" i="1" s="1"/>
  <c r="J34" i="1"/>
  <c r="J31" i="1" s="1"/>
  <c r="I35" i="1"/>
  <c r="J35" i="1"/>
  <c r="I36" i="1"/>
  <c r="J36" i="1"/>
  <c r="I37" i="1"/>
  <c r="J37" i="1"/>
  <c r="I38" i="1"/>
  <c r="J38" i="1"/>
  <c r="I39" i="1"/>
  <c r="J39" i="1"/>
  <c r="D40" i="1"/>
  <c r="E40" i="1"/>
  <c r="F40" i="1"/>
  <c r="G40" i="1"/>
  <c r="H40" i="1"/>
  <c r="I42" i="1"/>
  <c r="I40" i="1"/>
  <c r="J42" i="1"/>
  <c r="J40" i="1"/>
  <c r="I43" i="1"/>
  <c r="J43" i="1"/>
  <c r="I44" i="1"/>
  <c r="J44" i="1"/>
  <c r="I45" i="1"/>
  <c r="J45" i="1"/>
  <c r="D55" i="1"/>
  <c r="E55" i="1"/>
  <c r="F55" i="1"/>
  <c r="G55" i="1"/>
  <c r="H55" i="1"/>
  <c r="I57" i="1"/>
  <c r="I55" i="1"/>
  <c r="J57" i="1"/>
  <c r="J55" i="1" s="1"/>
  <c r="I58" i="1"/>
  <c r="J58" i="1"/>
  <c r="I59" i="1"/>
  <c r="J59" i="1"/>
  <c r="D60" i="1"/>
  <c r="E60" i="1"/>
  <c r="F60" i="1"/>
  <c r="G60" i="1"/>
  <c r="G53" i="1" s="1"/>
  <c r="H60" i="1"/>
  <c r="I62" i="1"/>
  <c r="I60" i="1" s="1"/>
  <c r="J62" i="1"/>
  <c r="J60" i="1" s="1"/>
  <c r="I63" i="1"/>
  <c r="J63" i="1"/>
  <c r="I64" i="1"/>
  <c r="J64" i="1"/>
  <c r="I65" i="1"/>
  <c r="J65" i="1"/>
  <c r="I66" i="1"/>
  <c r="J66" i="1"/>
  <c r="I67" i="1"/>
  <c r="J67" i="1"/>
  <c r="D68" i="1"/>
  <c r="D53" i="1" s="1"/>
  <c r="E68" i="1"/>
  <c r="F68" i="1"/>
  <c r="F53" i="1" s="1"/>
  <c r="F105" i="1" s="1"/>
  <c r="G68" i="1"/>
  <c r="H68" i="1"/>
  <c r="I70" i="1"/>
  <c r="I68" i="1" s="1"/>
  <c r="J70" i="1"/>
  <c r="I71" i="1"/>
  <c r="J71" i="1"/>
  <c r="J68" i="1" s="1"/>
  <c r="D72" i="1"/>
  <c r="E72" i="1"/>
  <c r="F72" i="1"/>
  <c r="G72" i="1"/>
  <c r="H72" i="1"/>
  <c r="I74" i="1"/>
  <c r="I72" i="1"/>
  <c r="J74" i="1"/>
  <c r="J72" i="1" s="1"/>
  <c r="I75" i="1"/>
  <c r="J75" i="1"/>
  <c r="D83" i="1"/>
  <c r="E83" i="1"/>
  <c r="F83" i="1"/>
  <c r="G83" i="1"/>
  <c r="H83" i="1"/>
  <c r="I85" i="1"/>
  <c r="J85" i="1"/>
  <c r="I86" i="1"/>
  <c r="I83" i="1" s="1"/>
  <c r="J86" i="1"/>
  <c r="J83" i="1" s="1"/>
  <c r="D87" i="1"/>
  <c r="E87" i="1"/>
  <c r="F87" i="1"/>
  <c r="G87" i="1"/>
  <c r="H87" i="1"/>
  <c r="I89" i="1"/>
  <c r="J89" i="1"/>
  <c r="I90" i="1"/>
  <c r="I87" i="1" s="1"/>
  <c r="J90" i="1"/>
  <c r="J87" i="1" s="1"/>
  <c r="I91" i="1"/>
  <c r="J91" i="1"/>
  <c r="D92" i="1"/>
  <c r="E92" i="1"/>
  <c r="F92" i="1"/>
  <c r="G92" i="1"/>
  <c r="H92" i="1"/>
  <c r="H53" i="1" s="1"/>
  <c r="I94" i="1"/>
  <c r="J94" i="1"/>
  <c r="I95" i="1"/>
  <c r="J95" i="1"/>
  <c r="I96" i="1"/>
  <c r="J96" i="1"/>
  <c r="I97" i="1"/>
  <c r="I92" i="1" s="1"/>
  <c r="J97" i="1"/>
  <c r="D98" i="1"/>
  <c r="E98" i="1"/>
  <c r="F98" i="1"/>
  <c r="G98" i="1"/>
  <c r="H98" i="1"/>
  <c r="I100" i="1"/>
  <c r="I98" i="1" s="1"/>
  <c r="J100" i="1"/>
  <c r="J98" i="1" s="1"/>
  <c r="I101" i="1"/>
  <c r="J101" i="1"/>
  <c r="I102" i="1"/>
  <c r="J102" i="1"/>
  <c r="J103" i="1"/>
  <c r="D116" i="1"/>
  <c r="E116" i="1"/>
  <c r="F116" i="1"/>
  <c r="G116" i="1"/>
  <c r="H116" i="1"/>
  <c r="I118" i="1"/>
  <c r="I116" i="1" s="1"/>
  <c r="J118" i="1"/>
  <c r="I119" i="1"/>
  <c r="J119" i="1"/>
  <c r="J116" i="1" s="1"/>
  <c r="I120" i="1"/>
  <c r="J120" i="1"/>
  <c r="I121" i="1"/>
  <c r="J121" i="1"/>
  <c r="I122" i="1"/>
  <c r="J122" i="1"/>
  <c r="D123" i="1"/>
  <c r="D114" i="1" s="1"/>
  <c r="E123" i="1"/>
  <c r="F123" i="1"/>
  <c r="G123" i="1"/>
  <c r="H123" i="1"/>
  <c r="I125" i="1"/>
  <c r="J125" i="1"/>
  <c r="I126" i="1"/>
  <c r="I123" i="1" s="1"/>
  <c r="J126" i="1"/>
  <c r="J123" i="1" s="1"/>
  <c r="I127" i="1"/>
  <c r="J127" i="1"/>
  <c r="E128" i="1"/>
  <c r="F128" i="1"/>
  <c r="G128" i="1"/>
  <c r="H128" i="1"/>
  <c r="H114" i="1" s="1"/>
  <c r="J128" i="1"/>
  <c r="I129" i="1"/>
  <c r="I130" i="1"/>
  <c r="I128" i="1" s="1"/>
  <c r="E131" i="1"/>
  <c r="F131" i="1"/>
  <c r="G131" i="1"/>
  <c r="G114" i="1" s="1"/>
  <c r="H131" i="1"/>
  <c r="J131" i="1"/>
  <c r="I133" i="1"/>
  <c r="I134" i="1"/>
  <c r="D135" i="1"/>
  <c r="E135" i="1"/>
  <c r="F135" i="1"/>
  <c r="I137" i="1"/>
  <c r="I135" i="1"/>
  <c r="J137" i="1"/>
  <c r="J135" i="1"/>
  <c r="I138" i="1"/>
  <c r="J138" i="1"/>
  <c r="D146" i="1"/>
  <c r="E146" i="1"/>
  <c r="F146" i="1"/>
  <c r="G146" i="1"/>
  <c r="H146" i="1"/>
  <c r="I148" i="1"/>
  <c r="J148" i="1"/>
  <c r="I149" i="1"/>
  <c r="I146" i="1" s="1"/>
  <c r="J149" i="1"/>
  <c r="J146" i="1" s="1"/>
  <c r="D158" i="1"/>
  <c r="E103" i="1" s="1"/>
  <c r="E158" i="1"/>
  <c r="F103" i="1" s="1"/>
  <c r="F158" i="1"/>
  <c r="G103" i="1"/>
  <c r="G158" i="1"/>
  <c r="H103" i="1"/>
  <c r="H160" i="1"/>
  <c r="H158" i="1"/>
  <c r="J92" i="1" l="1"/>
  <c r="J53" i="1" s="1"/>
  <c r="E114" i="1"/>
  <c r="I21" i="1"/>
  <c r="F114" i="1"/>
  <c r="E53" i="1"/>
  <c r="I131" i="1"/>
  <c r="J21" i="1"/>
  <c r="I114" i="1"/>
  <c r="E105" i="1"/>
  <c r="D105" i="1"/>
  <c r="I103" i="1"/>
  <c r="G105" i="1"/>
  <c r="J114" i="1"/>
  <c r="I53" i="1"/>
  <c r="I105" i="1" s="1"/>
</calcChain>
</file>

<file path=xl/sharedStrings.xml><?xml version="1.0" encoding="utf-8"?>
<sst xmlns="http://schemas.openxmlformats.org/spreadsheetml/2006/main" count="517" uniqueCount="290">
  <si>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</si>
  <si>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</si>
  <si>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</si>
  <si>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</si>
  <si>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</si>
  <si>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</si>
  <si>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</si>
  <si>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</si>
  <si>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</si>
  <si>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</si>
  <si>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</si>
  <si>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</si>
  <si>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</si>
  <si>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</si>
  <si>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</si>
  <si>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</si>
  <si>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</si>
  <si>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</si>
  <si>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</si>
  <si>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</si>
  <si>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</si>
  <si>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</si>
  <si>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</si>
  <si>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</si>
  <si>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</si>
  <si>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</si>
  <si>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</si>
  <si>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</si>
  <si>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</si>
  <si>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</si>
  <si>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</si>
  <si>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</si>
  <si>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</si>
  <si>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</si>
  <si>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</si>
  <si>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</si>
  <si>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</si>
  <si>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</si>
  <si>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</si>
  <si>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</si>
  <si>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</si>
  <si>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</si>
  <si>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</si>
  <si>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</si>
  <si>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</si>
  <si>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</si>
  <si>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</si>
  <si>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</si>
  <si>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</si>
  <si>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</si>
  <si>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</si>
  <si>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</si>
  <si>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</si>
  <si>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</si>
  <si>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</si>
  <si>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</si>
  <si>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</si>
  <si>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</si>
  <si>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</si>
  <si>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</si>
  <si>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</si>
  <si>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</si>
  <si>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</si>
  <si>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</si>
  <si>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</si>
  <si>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</si>
  <si>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</si>
  <si>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</si>
  <si>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</si>
  <si>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</si>
  <si>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</si>
  <si>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</si>
  <si>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</si>
  <si>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</si>
  <si>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</si>
  <si>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</si>
  <si>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</si>
  <si>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</si>
  <si>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</si>
  <si>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</si>
  <si>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</si>
  <si>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</si>
  <si>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</si>
  <si>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</si>
  <si>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</si>
  <si>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</si>
  <si>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</si>
  <si>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</si>
  <si>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</si>
  <si>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</si>
  <si>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</si>
  <si>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</si>
  <si>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</si>
  <si>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</si>
  <si>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</si>
  <si>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</si>
  <si>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</si>
  <si>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</si>
  <si>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</si>
  <si>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</si>
  <si>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</si>
  <si>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</si>
  <si>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</si>
  <si>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</si>
  <si>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</si>
  <si>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</si>
  <si>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</si>
  <si>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</si>
  <si>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</si>
  <si>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</si>
  <si>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</si>
  <si>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</si>
  <si>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</si>
  <si>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</si>
  <si>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</si>
  <si>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</si>
  <si>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</si>
  <si>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</si>
  <si>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</si>
  <si>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</si>
  <si>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</si>
  <si>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</si>
  <si>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</si>
  <si>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</si>
  <si>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</si>
  <si>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</si>
  <si>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</si>
  <si>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</si>
  <si>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</si>
  <si>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</si>
  <si>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</si>
  <si>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</si>
  <si>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</si>
  <si>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</si>
  <si>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</si>
  <si>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</si>
  <si>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</si>
  <si>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</si>
  <si>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</si>
  <si>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</si>
  <si>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</si>
  <si>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</si>
  <si>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</si>
  <si>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</si>
  <si>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</si>
  <si>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</si>
  <si>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</si>
  <si>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</si>
  <si>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</si>
  <si>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</si>
  <si>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</si>
  <si>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</si>
  <si>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</si>
  <si>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</si>
  <si>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</si>
  <si>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</si>
  <si>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</si>
  <si>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</si>
  <si>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</si>
  <si>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</si>
  <si>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</si>
  <si>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</si>
  <si>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</si>
  <si>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</si>
  <si>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</si>
  <si>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</si>
  <si>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</si>
  <si>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</si>
  <si>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</si>
  <si>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</si>
  <si>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</si>
  <si>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</si>
  <si>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</si>
  <si>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</si>
  <si>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</si>
  <si>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</si>
  <si>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</si>
  <si>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</si>
  <si>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</si>
  <si>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</si>
  <si>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</si>
  <si>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</si>
  <si>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</si>
  <si>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</si>
  <si>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</si>
  <si>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</si>
  <si>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</si>
  <si>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</si>
  <si>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</si>
  <si>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</si>
  <si>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</si>
  <si>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</si>
  <si>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</si>
  <si>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</si>
  <si>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</si>
  <si>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</si>
  <si>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</si>
  <si>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</si>
  <si>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</si>
  <si>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</si>
  <si>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</si>
  <si>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</si>
  <si>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</si>
  <si>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</si>
  <si>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</si>
  <si>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</si>
  <si>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</si>
  <si>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</si>
  <si>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</si>
  <si>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</si>
  <si>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</si>
  <si>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</si>
  <si>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</si>
  <si>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</si>
  <si>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</si>
  <si>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</si>
  <si>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</si>
  <si>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</si>
  <si>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</si>
  <si>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</si>
  <si>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</si>
  <si>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</si>
  <si>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</si>
  <si>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</si>
  <si>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</si>
  <si>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</si>
  <si>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</si>
  <si>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</si>
  <si>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</si>
  <si>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</si>
  <si>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</si>
  <si>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</si>
  <si>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</si>
  <si>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</si>
  <si>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</si>
  <si>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</si>
  <si>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</si>
  <si>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</si>
  <si>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</si>
  <si>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</si>
  <si>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</si>
  <si>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</si>
  <si>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</si>
  <si>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</si>
  <si>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субсидии</t>
  </si>
  <si>
    <t>субсидии на осуществление капитальных вложений</t>
  </si>
  <si>
    <t>иные трансферты</t>
  </si>
  <si>
    <t>иные прочие доходы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</si>
  <si>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</si>
  <si>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</si>
  <si>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</si>
  <si>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</si>
  <si>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</si>
  <si>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</si>
  <si>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45782170</t>
  </si>
  <si>
    <t>МАОУ "Заводопетровская СОШ"</t>
  </si>
  <si>
    <t>Т.Ю. Бородина</t>
  </si>
  <si>
    <t>В.А. Просвиркина</t>
  </si>
  <si>
    <t>01 января 2016 г.</t>
  </si>
  <si>
    <t>2.собственные доходы учреждения</t>
  </si>
  <si>
    <t>МКУ Ялуторовского района "Отдел образования"</t>
  </si>
  <si>
    <t xml:space="preserve">МКУ Ялуторовского района "Отдел образования" </t>
  </si>
  <si>
    <t>7228002304</t>
  </si>
  <si>
    <t>3</t>
  </si>
  <si>
    <t>01.01.2016</t>
  </si>
  <si>
    <t>ГОД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</si>
  <si>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</si>
  <si>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</si>
  <si>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</si>
  <si>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</si>
  <si>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</si>
  <si>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</si>
  <si>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</si>
  <si>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</si>
  <si>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</si>
  <si>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</si>
  <si>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</si>
  <si>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</si>
  <si>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</si>
  <si>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</si>
  <si>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</si>
  <si>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</si>
  <si>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</si>
  <si>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</si>
  <si>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</si>
  <si>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</si>
  <si>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</si>
  <si>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</si>
  <si>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71656413</t>
  </si>
  <si>
    <t>Возвраты расходов и выплат обеспечений прошлых лет (стр. 300 (гр.5-9) = стр.900 (гр.4-8))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</si>
</sst>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42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8" fillId="2" borderId="0" applyNumberFormat="0" applyBorder="0" applyAlignment="0" applyProtection="0"/>
    <xf numFmtId="0" fontId="11" fillId="2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5" borderId="0" applyNumberFormat="0" applyBorder="0" applyAlignment="0" applyProtection="0"/>
    <xf numFmtId="0" fontId="11" fillId="5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3" borderId="0" applyNumberFormat="0" applyBorder="0" applyAlignment="0" applyProtection="0"/>
    <xf numFmtId="0" fontId="11" fillId="3" borderId="0" applyNumberFormat="0" applyBorder="0" applyAlignment="0" applyProtection="0"/>
    <xf numFmtId="0" fontId="28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8" borderId="0" applyNumberFormat="0" applyBorder="0" applyAlignment="0" applyProtection="0"/>
    <xf numFmtId="0" fontId="11" fillId="8" borderId="0" applyNumberFormat="0" applyBorder="0" applyAlignment="0" applyProtection="0"/>
    <xf numFmtId="0" fontId="28" fillId="6" borderId="0" applyNumberFormat="0" applyBorder="0" applyAlignment="0" applyProtection="0"/>
    <xf numFmtId="0" fontId="11" fillId="6" borderId="0" applyNumberFormat="0" applyBorder="0" applyAlignment="0" applyProtection="0"/>
    <xf numFmtId="0" fontId="28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9" borderId="0" applyNumberFormat="0" applyBorder="0" applyAlignment="0" applyProtection="0"/>
    <xf numFmtId="0" fontId="12" fillId="9" borderId="0" applyNumberFormat="0" applyBorder="0" applyAlignment="0" applyProtection="0"/>
    <xf numFmtId="0" fontId="29" fillId="10" borderId="0" applyNumberFormat="0" applyBorder="0" applyAlignment="0" applyProtection="0"/>
    <xf numFmtId="0" fontId="12" fillId="10" borderId="0" applyNumberFormat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/>
    <xf numFmtId="0" fontId="29" fillId="6" borderId="0" applyNumberFormat="0" applyBorder="0" applyAlignment="0" applyProtection="0"/>
    <xf numFmtId="0" fontId="12" fillId="6" borderId="0" applyNumberFormat="0" applyBorder="0" applyAlignment="0" applyProtection="0"/>
    <xf numFmtId="0" fontId="29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4" borderId="53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52" xfId="0" applyNumberFormat="1" applyFont="1" applyFill="1" applyBorder="1" applyAlignment="1" applyProtection="1">
      <alignment horizontal="right"/>
    </xf>
    <xf numFmtId="14" fontId="2" fillId="0" borderId="5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5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6" xfId="0" applyNumberFormat="1" applyFont="1" applyFill="1" applyBorder="1" applyAlignment="1">
      <alignment horizontal="center" wrapText="1"/>
    </xf>
    <xf numFmtId="49" fontId="6" fillId="19" borderId="57" xfId="0" applyNumberFormat="1" applyFont="1" applyFill="1" applyBorder="1" applyAlignment="1">
      <alignment horizontal="center" wrapText="1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23" borderId="59" xfId="0" applyNumberFormat="1" applyFont="1" applyFill="1" applyBorder="1" applyAlignment="1">
      <alignment horizontal="right"/>
    </xf>
    <xf numFmtId="49" fontId="6" fillId="19" borderId="60" xfId="0" applyNumberFormat="1" applyFont="1" applyFill="1" applyBorder="1" applyAlignment="1">
      <alignment horizontal="center" wrapText="1"/>
    </xf>
    <xf numFmtId="49" fontId="6" fillId="19" borderId="61" xfId="0" applyNumberFormat="1" applyFont="1" applyFill="1" applyBorder="1" applyAlignment="1">
      <alignment horizontal="center" wrapText="1"/>
    </xf>
    <xf numFmtId="164" fontId="6" fillId="21" borderId="61" xfId="0" applyNumberFormat="1" applyFont="1" applyFill="1" applyBorder="1" applyAlignment="1">
      <alignment horizontal="right"/>
    </xf>
    <xf numFmtId="164" fontId="2" fillId="21" borderId="61" xfId="0" applyNumberFormat="1" applyFont="1" applyFill="1" applyBorder="1" applyAlignment="1">
      <alignment horizontal="right"/>
    </xf>
    <xf numFmtId="164" fontId="6" fillId="21" borderId="62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49" fontId="2" fillId="19" borderId="19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0" fontId="2" fillId="0" borderId="63" xfId="0" applyFont="1" applyFill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3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49" fontId="6" fillId="0" borderId="6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6" fillId="25" borderId="29" xfId="0" applyFont="1" applyFill="1" applyBorder="1" applyAlignment="1">
      <alignment horizontal="left" wrapText="1" indent="3"/>
    </xf>
    <xf numFmtId="49" fontId="6" fillId="25" borderId="26" xfId="0" applyNumberFormat="1" applyFont="1" applyFill="1" applyBorder="1" applyAlignment="1">
      <alignment horizontal="center" wrapText="1"/>
    </xf>
    <xf numFmtId="49" fontId="6" fillId="26" borderId="17" xfId="0" applyNumberFormat="1" applyFont="1" applyFill="1" applyBorder="1" applyAlignment="1" applyProtection="1">
      <alignment horizontal="center" wrapText="1"/>
      <protection locked="0"/>
    </xf>
    <xf numFmtId="164" fontId="2" fillId="26" borderId="17" xfId="0" applyNumberFormat="1" applyFont="1" applyFill="1" applyBorder="1" applyAlignment="1" applyProtection="1">
      <alignment horizontal="right"/>
      <protection locked="0"/>
    </xf>
    <xf numFmtId="164" fontId="2" fillId="26" borderId="30" xfId="0" applyNumberFormat="1" applyFont="1" applyFill="1" applyBorder="1" applyAlignment="1" applyProtection="1">
      <alignment horizontal="right"/>
      <protection locked="0"/>
    </xf>
    <xf numFmtId="164" fontId="2" fillId="27" borderId="45" xfId="0" applyNumberFormat="1" applyFont="1" applyFill="1" applyBorder="1" applyAlignment="1">
      <alignment horizontal="right"/>
    </xf>
  </cellXfs>
  <cellStyles count="6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Акцент1" xfId="37" builtinId="29" customBuiltin="1"/>
    <cellStyle name="Акцент2" xfId="38" builtinId="33" customBuiltin="1"/>
    <cellStyle name="Акцент3" xfId="39" builtinId="37" customBuiltin="1"/>
    <cellStyle name="Акцент4" xfId="40" builtinId="41" customBuiltin="1"/>
    <cellStyle name="Акцент5" xfId="41" builtinId="45" customBuiltin="1"/>
    <cellStyle name="Акцент6" xfId="42" builtinId="49" customBuiltin="1"/>
    <cellStyle name="Ввод " xfId="43" builtinId="20" customBuiltin="1"/>
    <cellStyle name="Вывод" xfId="44" builtinId="21" customBuiltin="1"/>
    <cellStyle name="Вычисление" xfId="45" builtinId="22" customBuiltin="1"/>
    <cellStyle name="Заголовок 1" xfId="46" builtinId="16" customBuiltin="1"/>
    <cellStyle name="Заголовок 2" xfId="47" builtinId="17" customBuiltin="1"/>
    <cellStyle name="Заголовок 3" xfId="48" builtinId="18" customBuiltin="1"/>
    <cellStyle name="Заголовок 4" xfId="49" builtinId="19" customBuiltin="1"/>
    <cellStyle name="Итог" xfId="50" builtinId="25" customBuiltin="1"/>
    <cellStyle name="Контрольная ячейка" xfId="51" builtinId="23" customBuiltin="1"/>
    <cellStyle name="Название" xfId="52" builtinId="15" customBuiltin="1"/>
    <cellStyle name="Нейтральный" xfId="53" builtinId="28" customBuiltin="1"/>
    <cellStyle name="Обычный" xfId="0" builtinId="0"/>
    <cellStyle name="Плохой" xfId="54" builtinId="27" customBuiltin="1"/>
    <cellStyle name="Пояснение" xfId="55" builtinId="53" customBuiltin="1"/>
    <cellStyle name="Примечание" xfId="56" builtinId="10" customBuiltin="1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92" t="s">
        <v>233</v>
      </c>
      <c r="B1" s="193"/>
      <c r="C1" s="193"/>
      <c r="D1" s="193"/>
      <c r="E1" s="193"/>
      <c r="F1" s="193"/>
      <c r="G1" s="193"/>
      <c r="H1" s="193"/>
      <c r="I1" s="193"/>
      <c r="J1" s="1"/>
    </row>
    <row r="2" spans="1:11" ht="15" customHeight="1" x14ac:dyDescent="0.2">
      <c r="A2" s="194" t="s">
        <v>234</v>
      </c>
      <c r="B2" s="195"/>
      <c r="C2" s="195"/>
      <c r="D2" s="195"/>
      <c r="E2" s="195"/>
      <c r="F2" s="195"/>
      <c r="G2" s="195"/>
      <c r="H2" s="195"/>
      <c r="I2" s="195"/>
    </row>
    <row r="3" spans="1:11" ht="14.1" customHeight="1" thickBot="1" x14ac:dyDescent="0.3">
      <c r="A3" s="192"/>
      <c r="B3" s="193"/>
      <c r="C3" s="193"/>
      <c r="D3" s="193"/>
      <c r="E3" s="193"/>
      <c r="F3" s="193"/>
      <c r="G3" s="193"/>
      <c r="H3" s="193"/>
      <c r="I3" s="193"/>
      <c r="J3" s="2" t="s">
        <v>0</v>
      </c>
      <c r="K3" s="13"/>
    </row>
    <row r="4" spans="1:11" ht="14.1" customHeight="1" x14ac:dyDescent="0.2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 s="13" t="s">
        <v>34</v>
      </c>
    </row>
    <row r="5" spans="1:11" ht="14.1" customHeight="1" x14ac:dyDescent="0.2">
      <c r="A5" s="4"/>
      <c r="B5" s="4"/>
      <c r="C5" s="4"/>
      <c r="D5" s="11" t="s">
        <v>197</v>
      </c>
      <c r="E5" s="196" t="s">
        <v>258</v>
      </c>
      <c r="F5" s="196"/>
      <c r="G5" s="105"/>
      <c r="H5" s="105"/>
      <c r="I5" s="118" t="s">
        <v>211</v>
      </c>
      <c r="J5" s="157">
        <v>42370</v>
      </c>
      <c r="K5" s="13" t="s">
        <v>141</v>
      </c>
    </row>
    <row r="6" spans="1:11" s="8" customFormat="1" x14ac:dyDescent="0.2">
      <c r="A6" s="6" t="s">
        <v>2</v>
      </c>
      <c r="B6" s="197" t="s">
        <v>255</v>
      </c>
      <c r="C6" s="197"/>
      <c r="D6" s="197"/>
      <c r="E6" s="197"/>
      <c r="F6" s="197"/>
      <c r="G6" s="197"/>
      <c r="H6" s="197"/>
      <c r="I6" s="7" t="s">
        <v>212</v>
      </c>
      <c r="J6" s="114" t="s">
        <v>254</v>
      </c>
      <c r="K6" s="184" t="s">
        <v>264</v>
      </c>
    </row>
    <row r="7" spans="1:11" s="8" customFormat="1" x14ac:dyDescent="0.2">
      <c r="A7" s="6" t="s">
        <v>3</v>
      </c>
      <c r="B7" s="185"/>
      <c r="C7" s="185"/>
      <c r="D7" s="185"/>
      <c r="E7" s="185"/>
      <c r="F7" s="185"/>
      <c r="G7" s="185"/>
      <c r="H7" s="185"/>
      <c r="I7" s="7"/>
      <c r="J7" s="114"/>
      <c r="K7" s="184"/>
    </row>
    <row r="8" spans="1:11" s="8" customFormat="1" x14ac:dyDescent="0.2">
      <c r="A8" s="6" t="s">
        <v>4</v>
      </c>
      <c r="B8" s="185" t="s">
        <v>260</v>
      </c>
      <c r="C8" s="185"/>
      <c r="D8" s="185"/>
      <c r="E8" s="185"/>
      <c r="F8" s="185"/>
      <c r="G8" s="185"/>
      <c r="H8" s="185"/>
      <c r="I8" s="9" t="s">
        <v>243</v>
      </c>
      <c r="J8" s="114" t="s">
        <v>288</v>
      </c>
      <c r="K8" s="184" t="s">
        <v>263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/>
      <c r="K9" s="13"/>
    </row>
    <row r="10" spans="1:11" x14ac:dyDescent="0.2">
      <c r="A10" s="10" t="s">
        <v>6</v>
      </c>
      <c r="B10" s="190" t="s">
        <v>261</v>
      </c>
      <c r="C10" s="190"/>
      <c r="D10" s="190"/>
      <c r="E10" s="190"/>
      <c r="F10" s="190"/>
      <c r="G10" s="190"/>
      <c r="H10" s="190"/>
      <c r="I10" s="11" t="s">
        <v>7</v>
      </c>
      <c r="J10" s="115"/>
      <c r="K10" s="13" t="s">
        <v>262</v>
      </c>
    </row>
    <row r="11" spans="1:11" x14ac:dyDescent="0.2">
      <c r="A11" s="10" t="s">
        <v>8</v>
      </c>
      <c r="B11" s="191" t="s">
        <v>259</v>
      </c>
      <c r="C11" s="191"/>
      <c r="D11" s="191"/>
      <c r="E11" s="191"/>
      <c r="F11" s="191"/>
      <c r="G11" s="191"/>
      <c r="H11" s="191"/>
      <c r="I11" s="11"/>
      <c r="J11" s="116"/>
      <c r="K11" s="13" t="s">
        <v>265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  <c r="K12" s="13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 x14ac:dyDescent="0.25">
      <c r="A14" s="186" t="s">
        <v>12</v>
      </c>
      <c r="B14" s="186"/>
      <c r="C14" s="186"/>
      <c r="D14" s="186"/>
      <c r="E14" s="186"/>
      <c r="F14" s="186"/>
      <c r="G14" s="186"/>
      <c r="H14" s="186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187" t="s">
        <v>253</v>
      </c>
      <c r="F16" s="188"/>
      <c r="G16" s="188"/>
      <c r="H16" s="188"/>
      <c r="I16" s="189"/>
      <c r="J16" s="22"/>
    </row>
    <row r="17" spans="1:10" ht="9.9499999999999993" customHeight="1" x14ac:dyDescent="0.2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499999999999993" customHeight="1" x14ac:dyDescent="0.2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499999999999993" customHeight="1" x14ac:dyDescent="0.2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5" thickBot="1" x14ac:dyDescent="0.25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">
      <c r="A21" s="42" t="s">
        <v>268</v>
      </c>
      <c r="B21" s="43" t="s">
        <v>40</v>
      </c>
      <c r="C21" s="44"/>
      <c r="D21" s="122">
        <f t="shared" ref="D21:J21" si="0">D22+D25+D26+D27+D31+D40</f>
        <v>350663.86</v>
      </c>
      <c r="E21" s="122">
        <f t="shared" si="0"/>
        <v>0</v>
      </c>
      <c r="F21" s="122">
        <f t="shared" si="0"/>
        <v>0</v>
      </c>
      <c r="G21" s="122">
        <f t="shared" si="0"/>
        <v>350663.86</v>
      </c>
      <c r="H21" s="122">
        <f t="shared" si="0"/>
        <v>0</v>
      </c>
      <c r="I21" s="122">
        <f t="shared" si="0"/>
        <v>350663.86</v>
      </c>
      <c r="J21" s="123">
        <f t="shared" si="0"/>
        <v>0</v>
      </c>
    </row>
    <row r="22" spans="1:10" x14ac:dyDescent="0.2">
      <c r="A22" s="49" t="s">
        <v>269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499999999999993" customHeight="1" x14ac:dyDescent="0.2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x14ac:dyDescent="0.2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IF(IF(D24="",0,D24)=0,0,(IF(D24&gt;0,IF(I24&gt;D24,0,D24-I24),IF(I24&gt;D24,D24-I24,0))))</f>
        <v>0</v>
      </c>
    </row>
    <row r="25" spans="1:10" x14ac:dyDescent="0.2">
      <c r="A25" s="49" t="s">
        <v>286</v>
      </c>
      <c r="B25" s="50" t="s">
        <v>46</v>
      </c>
      <c r="C25" s="45" t="s">
        <v>47</v>
      </c>
      <c r="D25" s="126">
        <v>350663.86</v>
      </c>
      <c r="E25" s="126"/>
      <c r="F25" s="127"/>
      <c r="G25" s="127">
        <v>350663.86</v>
      </c>
      <c r="H25" s="127"/>
      <c r="I25" s="128">
        <f>SUM(E25:H25)</f>
        <v>350663.86</v>
      </c>
      <c r="J25" s="129">
        <f>IF(IF(D25="",0,D25)=0,0,(IF(D25&gt;0,IF(I25&gt;D25,0,D25-I25),IF(I25&gt;D25,D25-I25,0))))</f>
        <v>0</v>
      </c>
    </row>
    <row r="26" spans="1:10" ht="24" x14ac:dyDescent="0.2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IF(IF(D26="",0,D26)=0,0,(IF(D26&gt;0,IF(I26&gt;D26,0,D26-I26),IF(I26&gt;D26,D26-I26,0))))</f>
        <v>0</v>
      </c>
    </row>
    <row r="27" spans="1:10" x14ac:dyDescent="0.2">
      <c r="A27" s="49" t="s">
        <v>271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499999999999993" customHeight="1" x14ac:dyDescent="0.2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2.5" x14ac:dyDescent="0.2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IF(IF(D29="",0,D29)=0,0,(IF(D29&gt;0,IF(I29&gt;D29,0,D29-I29),IF(I29&gt;D29,D29-I29,0))))</f>
        <v>0</v>
      </c>
    </row>
    <row r="30" spans="1:10" ht="22.5" x14ac:dyDescent="0.2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IF(IF(D30="",0,D30)=0,0,(IF(D30&gt;0,IF(I30&gt;D30,0,D30-I30),IF(I30&gt;D30,D30-I30,0))))</f>
        <v>0</v>
      </c>
    </row>
    <row r="31" spans="1:10" x14ac:dyDescent="0.2">
      <c r="A31" s="49" t="s">
        <v>276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499999999999993" customHeight="1" x14ac:dyDescent="0.2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x14ac:dyDescent="0.2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IF(IF(D33="",0,D33)=0,0,(IF(D33&gt;0,IF(I33&gt;D33,0,D33-I33),IF(I33&gt;D33,D33-I33,0))))</f>
        <v>0</v>
      </c>
    </row>
    <row r="34" spans="1:10" x14ac:dyDescent="0.2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x14ac:dyDescent="0.2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x14ac:dyDescent="0.2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x14ac:dyDescent="0.2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x14ac:dyDescent="0.2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x14ac:dyDescent="0.2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x14ac:dyDescent="0.2">
      <c r="A40" s="55" t="s">
        <v>287</v>
      </c>
      <c r="B40" s="50" t="s">
        <v>64</v>
      </c>
      <c r="C40" s="56" t="s">
        <v>65</v>
      </c>
      <c r="D40" s="130">
        <f t="shared" ref="D40:J40" si="6">SUM(D42:D45)</f>
        <v>0</v>
      </c>
      <c r="E40" s="130">
        <f t="shared" si="6"/>
        <v>0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0</v>
      </c>
      <c r="J40" s="131">
        <f t="shared" si="6"/>
        <v>0</v>
      </c>
    </row>
    <row r="41" spans="1:10" ht="9.9499999999999993" customHeight="1" x14ac:dyDescent="0.2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x14ac:dyDescent="0.2">
      <c r="A42" s="51" t="s">
        <v>244</v>
      </c>
      <c r="B42" s="52" t="s">
        <v>45</v>
      </c>
      <c r="C42" s="45" t="s">
        <v>65</v>
      </c>
      <c r="D42" s="126"/>
      <c r="E42" s="126"/>
      <c r="F42" s="127"/>
      <c r="G42" s="127"/>
      <c r="H42" s="127"/>
      <c r="I42" s="132">
        <f>SUM(E42:H42)</f>
        <v>0</v>
      </c>
      <c r="J42" s="133">
        <f>IF(IF(D42="",0,D42)=0,0,(IF(D42&gt;0,IF(I42&gt;D42,0,D42-I42),IF(I42&gt;D42,D42-I42,0))))</f>
        <v>0</v>
      </c>
    </row>
    <row r="43" spans="1:10" ht="22.5" x14ac:dyDescent="0.2">
      <c r="A43" s="57" t="s">
        <v>245</v>
      </c>
      <c r="B43" s="52" t="s">
        <v>66</v>
      </c>
      <c r="C43" s="45" t="s">
        <v>65</v>
      </c>
      <c r="D43" s="126"/>
      <c r="E43" s="126"/>
      <c r="F43" s="127"/>
      <c r="G43" s="127"/>
      <c r="H43" s="127"/>
      <c r="I43" s="132">
        <f>SUM(E43:H43)</f>
        <v>0</v>
      </c>
      <c r="J43" s="133">
        <f>IF(IF(D43="",0,D43)=0,0,(IF(D43&gt;0,IF(I43&gt;D43,0,D43-I43),IF(I43&gt;D43,D43-I43,0))))</f>
        <v>0</v>
      </c>
    </row>
    <row r="44" spans="1:10" x14ac:dyDescent="0.2">
      <c r="A44" s="57" t="s">
        <v>246</v>
      </c>
      <c r="B44" s="52" t="s">
        <v>67</v>
      </c>
      <c r="C44" s="45" t="s">
        <v>65</v>
      </c>
      <c r="D44" s="126"/>
      <c r="E44" s="126"/>
      <c r="F44" s="127"/>
      <c r="G44" s="127"/>
      <c r="H44" s="127"/>
      <c r="I44" s="132">
        <f>SUM(E44:H44)</f>
        <v>0</v>
      </c>
      <c r="J44" s="133">
        <f>IF(IF(D44="",0,D44)=0,0,(IF(D44&gt;0,IF(I44&gt;D44,0,D44-I44),IF(I44&gt;D44,D44-I44,0))))</f>
        <v>0</v>
      </c>
    </row>
    <row r="45" spans="1:10" ht="13.5" thickBot="1" x14ac:dyDescent="0.25">
      <c r="A45" s="58" t="s">
        <v>247</v>
      </c>
      <c r="B45" s="59" t="s">
        <v>68</v>
      </c>
      <c r="C45" s="60" t="s">
        <v>65</v>
      </c>
      <c r="D45" s="121"/>
      <c r="E45" s="121"/>
      <c r="F45" s="121"/>
      <c r="G45" s="121"/>
      <c r="H45" s="121"/>
      <c r="I45" s="134">
        <f>SUM(E45:H45)</f>
        <v>0</v>
      </c>
      <c r="J45" s="156">
        <f>IF(IF(D45="",0,D45)=0,0,(IF(D45&gt;0,IF(I45&gt;D45,0,D45-I45),IF(I45&gt;D45,D45-I45,0))))</f>
        <v>0</v>
      </c>
    </row>
    <row r="46" spans="1:10" ht="15.95" customHeight="1" x14ac:dyDescent="0.25">
      <c r="A46" s="186" t="s">
        <v>69</v>
      </c>
      <c r="B46" s="186"/>
      <c r="C46" s="186"/>
      <c r="D46" s="186"/>
      <c r="E46" s="186"/>
      <c r="F46" s="186"/>
      <c r="G46" s="186"/>
      <c r="H46" s="186"/>
      <c r="I46" s="5"/>
      <c r="J46" s="14" t="s">
        <v>239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187" t="s">
        <v>253</v>
      </c>
      <c r="F48" s="188"/>
      <c r="G48" s="188"/>
      <c r="H48" s="188"/>
      <c r="I48" s="189"/>
      <c r="J48" s="22"/>
    </row>
    <row r="49" spans="1:10" ht="9.9499999999999993" customHeight="1" x14ac:dyDescent="0.2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499999999999993" customHeight="1" x14ac:dyDescent="0.2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499999999999993" customHeight="1" x14ac:dyDescent="0.2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5" thickBot="1" x14ac:dyDescent="0.25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">
      <c r="A53" s="42" t="s">
        <v>275</v>
      </c>
      <c r="B53" s="67" t="s">
        <v>70</v>
      </c>
      <c r="C53" s="68"/>
      <c r="D53" s="122">
        <f t="shared" ref="D53:J53" si="7">D55+D60+D68+D72+D83+D87+D91+D92+D98</f>
        <v>350663.86</v>
      </c>
      <c r="E53" s="122">
        <f t="shared" si="7"/>
        <v>350663.86</v>
      </c>
      <c r="F53" s="122">
        <f t="shared" si="7"/>
        <v>0</v>
      </c>
      <c r="G53" s="122">
        <f t="shared" si="7"/>
        <v>0</v>
      </c>
      <c r="H53" s="122">
        <f t="shared" si="7"/>
        <v>0</v>
      </c>
      <c r="I53" s="122">
        <f t="shared" si="7"/>
        <v>350663.86</v>
      </c>
      <c r="J53" s="123">
        <f t="shared" si="7"/>
        <v>0</v>
      </c>
    </row>
    <row r="54" spans="1:10" ht="9.9499999999999993" customHeight="1" x14ac:dyDescent="0.2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4" x14ac:dyDescent="0.2">
      <c r="A55" s="53" t="s">
        <v>72</v>
      </c>
      <c r="B55" s="69" t="s">
        <v>73</v>
      </c>
      <c r="C55" s="45" t="s">
        <v>74</v>
      </c>
      <c r="D55" s="135">
        <f t="shared" ref="D55:J55" si="8">SUM(D57:D59)</f>
        <v>0</v>
      </c>
      <c r="E55" s="135">
        <f t="shared" si="8"/>
        <v>0</v>
      </c>
      <c r="F55" s="135">
        <f t="shared" si="8"/>
        <v>0</v>
      </c>
      <c r="G55" s="135">
        <f t="shared" si="8"/>
        <v>0</v>
      </c>
      <c r="H55" s="135">
        <f t="shared" si="8"/>
        <v>0</v>
      </c>
      <c r="I55" s="135">
        <f t="shared" si="8"/>
        <v>0</v>
      </c>
      <c r="J55" s="136">
        <f t="shared" si="8"/>
        <v>0</v>
      </c>
    </row>
    <row r="56" spans="1:10" ht="9.9499999999999993" customHeight="1" x14ac:dyDescent="0.2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x14ac:dyDescent="0.2">
      <c r="A57" s="51" t="s">
        <v>75</v>
      </c>
      <c r="B57" s="52" t="s">
        <v>76</v>
      </c>
      <c r="C57" s="70" t="s">
        <v>77</v>
      </c>
      <c r="D57" s="127"/>
      <c r="E57" s="126"/>
      <c r="F57" s="127"/>
      <c r="G57" s="127"/>
      <c r="H57" s="127"/>
      <c r="I57" s="128">
        <f>SUM(E57:H57)</f>
        <v>0</v>
      </c>
      <c r="J57" s="129">
        <f>IF(IF(D57="",0,D57)=0,0,(IF(D57&gt;0,IF(I57&gt;D57,0,D57-I57),IF(I57&gt;D57,D57-I57,0))))</f>
        <v>0</v>
      </c>
    </row>
    <row r="58" spans="1:10" x14ac:dyDescent="0.2">
      <c r="A58" s="57" t="s">
        <v>270</v>
      </c>
      <c r="B58" s="50" t="s">
        <v>78</v>
      </c>
      <c r="C58" s="70" t="s">
        <v>79</v>
      </c>
      <c r="D58" s="127"/>
      <c r="E58" s="126"/>
      <c r="F58" s="127"/>
      <c r="G58" s="127"/>
      <c r="H58" s="127"/>
      <c r="I58" s="128">
        <f>SUM(E58:H58)</f>
        <v>0</v>
      </c>
      <c r="J58" s="129">
        <f>IF(IF(D58="",0,D58)=0,0,(IF(D58&gt;0,IF(I58&gt;D58,0,D58-I58),IF(I58&gt;D58,D58-I58,0))))</f>
        <v>0</v>
      </c>
    </row>
    <row r="59" spans="1:10" x14ac:dyDescent="0.2">
      <c r="A59" s="57" t="s">
        <v>80</v>
      </c>
      <c r="B59" s="50" t="s">
        <v>81</v>
      </c>
      <c r="C59" s="70" t="s">
        <v>82</v>
      </c>
      <c r="D59" s="127"/>
      <c r="E59" s="126"/>
      <c r="F59" s="127"/>
      <c r="G59" s="127"/>
      <c r="H59" s="127"/>
      <c r="I59" s="128">
        <f>SUM(E59:H59)</f>
        <v>0</v>
      </c>
      <c r="J59" s="129">
        <f>IF(IF(D59="",0,D59)=0,0,(IF(D59&gt;0,IF(I59&gt;D59,0,D59-I59),IF(I59&gt;D59,D59-I59,0))))</f>
        <v>0</v>
      </c>
    </row>
    <row r="60" spans="1:10" x14ac:dyDescent="0.2">
      <c r="A60" s="53" t="s">
        <v>83</v>
      </c>
      <c r="B60" s="50" t="s">
        <v>84</v>
      </c>
      <c r="C60" s="70" t="s">
        <v>85</v>
      </c>
      <c r="D60" s="135">
        <f t="shared" ref="D60:J60" si="9">SUM(D62:D67)</f>
        <v>0</v>
      </c>
      <c r="E60" s="135">
        <f t="shared" si="9"/>
        <v>0</v>
      </c>
      <c r="F60" s="135">
        <f t="shared" si="9"/>
        <v>0</v>
      </c>
      <c r="G60" s="135">
        <f t="shared" si="9"/>
        <v>0</v>
      </c>
      <c r="H60" s="135">
        <f t="shared" si="9"/>
        <v>0</v>
      </c>
      <c r="I60" s="135">
        <f t="shared" si="9"/>
        <v>0</v>
      </c>
      <c r="J60" s="125">
        <f t="shared" si="9"/>
        <v>0</v>
      </c>
    </row>
    <row r="61" spans="1:10" ht="9.9499999999999993" customHeight="1" x14ac:dyDescent="0.2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x14ac:dyDescent="0.2">
      <c r="A62" s="51" t="s">
        <v>86</v>
      </c>
      <c r="B62" s="52" t="s">
        <v>87</v>
      </c>
      <c r="C62" s="70" t="s">
        <v>88</v>
      </c>
      <c r="D62" s="127"/>
      <c r="E62" s="126"/>
      <c r="F62" s="127"/>
      <c r="G62" s="127"/>
      <c r="H62" s="127"/>
      <c r="I62" s="128">
        <f t="shared" ref="I62:I67" si="10">SUM(E62:H62)</f>
        <v>0</v>
      </c>
      <c r="J62" s="129">
        <f t="shared" ref="J62:J67" si="11">IF(IF(D62="",0,D62)=0,0,(IF(D62&gt;0,IF(I62&gt;D62,0,D62-I62),IF(I62&gt;D62,D62-I62,0))))</f>
        <v>0</v>
      </c>
    </row>
    <row r="63" spans="1:10" x14ac:dyDescent="0.2">
      <c r="A63" s="57" t="s">
        <v>89</v>
      </c>
      <c r="B63" s="50" t="s">
        <v>90</v>
      </c>
      <c r="C63" s="70" t="s">
        <v>91</v>
      </c>
      <c r="D63" s="127"/>
      <c r="E63" s="126"/>
      <c r="F63" s="127"/>
      <c r="G63" s="127"/>
      <c r="H63" s="127"/>
      <c r="I63" s="128">
        <f t="shared" si="10"/>
        <v>0</v>
      </c>
      <c r="J63" s="129">
        <f t="shared" si="11"/>
        <v>0</v>
      </c>
    </row>
    <row r="64" spans="1:10" x14ac:dyDescent="0.2">
      <c r="A64" s="57" t="s">
        <v>92</v>
      </c>
      <c r="B64" s="50" t="s">
        <v>93</v>
      </c>
      <c r="C64" s="70" t="s">
        <v>94</v>
      </c>
      <c r="D64" s="127"/>
      <c r="E64" s="126"/>
      <c r="F64" s="127"/>
      <c r="G64" s="127"/>
      <c r="H64" s="127"/>
      <c r="I64" s="128">
        <f t="shared" si="10"/>
        <v>0</v>
      </c>
      <c r="J64" s="129">
        <f t="shared" si="11"/>
        <v>0</v>
      </c>
    </row>
    <row r="65" spans="1:10" x14ac:dyDescent="0.2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x14ac:dyDescent="0.2">
      <c r="A66" s="57" t="s">
        <v>98</v>
      </c>
      <c r="B66" s="50" t="s">
        <v>99</v>
      </c>
      <c r="C66" s="70" t="s">
        <v>100</v>
      </c>
      <c r="D66" s="127"/>
      <c r="E66" s="126"/>
      <c r="F66" s="127"/>
      <c r="G66" s="127"/>
      <c r="H66" s="127"/>
      <c r="I66" s="128">
        <f t="shared" si="10"/>
        <v>0</v>
      </c>
      <c r="J66" s="129">
        <f t="shared" si="11"/>
        <v>0</v>
      </c>
    </row>
    <row r="67" spans="1:10" x14ac:dyDescent="0.2">
      <c r="A67" s="57" t="s">
        <v>101</v>
      </c>
      <c r="B67" s="50" t="s">
        <v>102</v>
      </c>
      <c r="C67" s="70" t="s">
        <v>103</v>
      </c>
      <c r="D67" s="127"/>
      <c r="E67" s="126"/>
      <c r="F67" s="127"/>
      <c r="G67" s="127"/>
      <c r="H67" s="127"/>
      <c r="I67" s="128">
        <f t="shared" si="10"/>
        <v>0</v>
      </c>
      <c r="J67" s="129">
        <f t="shared" si="11"/>
        <v>0</v>
      </c>
    </row>
    <row r="68" spans="1:10" x14ac:dyDescent="0.2">
      <c r="A68" s="71" t="s">
        <v>284</v>
      </c>
      <c r="B68" s="47" t="s">
        <v>104</v>
      </c>
      <c r="C68" s="65" t="s">
        <v>105</v>
      </c>
      <c r="D68" s="135">
        <f t="shared" ref="D68:J68" si="12">SUM(D70:D71)</f>
        <v>0</v>
      </c>
      <c r="E68" s="135">
        <f t="shared" si="12"/>
        <v>0</v>
      </c>
      <c r="F68" s="135">
        <f t="shared" si="12"/>
        <v>0</v>
      </c>
      <c r="G68" s="135">
        <f t="shared" si="12"/>
        <v>0</v>
      </c>
      <c r="H68" s="135">
        <f t="shared" si="12"/>
        <v>0</v>
      </c>
      <c r="I68" s="135">
        <f t="shared" si="12"/>
        <v>0</v>
      </c>
      <c r="J68" s="125">
        <f t="shared" si="12"/>
        <v>0</v>
      </c>
    </row>
    <row r="69" spans="1:10" ht="9.9499999999999993" customHeight="1" x14ac:dyDescent="0.2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2.5" x14ac:dyDescent="0.2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IF(IF(D70="",0,D70)=0,0,(IF(D70&gt;0,IF(I70&gt;D70,0,D70-I70),IF(I70&gt;D70,D70-I70,0))))</f>
        <v>0</v>
      </c>
    </row>
    <row r="71" spans="1:10" ht="22.5" x14ac:dyDescent="0.2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IF(IF(D71="",0,D71)=0,0,(IF(D71&gt;0,IF(I71&gt;D71,0,D71-I71),IF(I71&gt;D71,D71-I71,0))))</f>
        <v>0</v>
      </c>
    </row>
    <row r="72" spans="1:10" x14ac:dyDescent="0.2">
      <c r="A72" s="49" t="s">
        <v>285</v>
      </c>
      <c r="B72" s="50" t="s">
        <v>74</v>
      </c>
      <c r="C72" s="70" t="s">
        <v>112</v>
      </c>
      <c r="D72" s="135">
        <f t="shared" ref="D72:J72" si="13">SUM(D74:D75)</f>
        <v>0</v>
      </c>
      <c r="E72" s="135">
        <f t="shared" si="13"/>
        <v>0</v>
      </c>
      <c r="F72" s="135">
        <f t="shared" si="13"/>
        <v>0</v>
      </c>
      <c r="G72" s="135">
        <f t="shared" si="13"/>
        <v>0</v>
      </c>
      <c r="H72" s="135">
        <f t="shared" si="13"/>
        <v>0</v>
      </c>
      <c r="I72" s="135">
        <f t="shared" si="13"/>
        <v>0</v>
      </c>
      <c r="J72" s="125">
        <f t="shared" si="13"/>
        <v>0</v>
      </c>
    </row>
    <row r="73" spans="1:10" ht="9.9499999999999993" customHeight="1" x14ac:dyDescent="0.2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33.75" x14ac:dyDescent="0.2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IF(IF(D74="",0,D74)=0,0,(IF(D74&gt;0,IF(I74&gt;D74,0,D74-I74),IF(I74&gt;D74,D74-I74,0))))</f>
        <v>0</v>
      </c>
    </row>
    <row r="75" spans="1:10" ht="34.5" thickBot="1" x14ac:dyDescent="0.25">
      <c r="A75" s="51" t="s">
        <v>115</v>
      </c>
      <c r="B75" s="104" t="s">
        <v>79</v>
      </c>
      <c r="C75" s="183" t="s">
        <v>116</v>
      </c>
      <c r="D75" s="121"/>
      <c r="E75" s="142"/>
      <c r="F75" s="121"/>
      <c r="G75" s="121"/>
      <c r="H75" s="121"/>
      <c r="I75" s="143">
        <f>SUM(E75:H75)</f>
        <v>0</v>
      </c>
      <c r="J75" s="144">
        <f>IF(IF(D75="",0,D75)=0,0,(IF(D75&gt;0,IF(I75&gt;D75,0,D75-I75),IF(I75&gt;D75,D75-I75,0))))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187" t="s">
        <v>253</v>
      </c>
      <c r="F78" s="188"/>
      <c r="G78" s="188"/>
      <c r="H78" s="188"/>
      <c r="I78" s="189"/>
      <c r="J78" s="22"/>
    </row>
    <row r="79" spans="1:10" ht="9.9499999999999993" customHeight="1" x14ac:dyDescent="0.2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499999999999993" customHeight="1" x14ac:dyDescent="0.2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499999999999993" customHeight="1" x14ac:dyDescent="0.2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5" thickBot="1" x14ac:dyDescent="0.25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x14ac:dyDescent="0.2">
      <c r="A83" s="49" t="s">
        <v>281</v>
      </c>
      <c r="B83" s="52" t="s">
        <v>105</v>
      </c>
      <c r="C83" s="70" t="s">
        <v>117</v>
      </c>
      <c r="D83" s="137">
        <f t="shared" ref="D83:J83" si="14">SUM(D85:D86)</f>
        <v>0</v>
      </c>
      <c r="E83" s="137">
        <f t="shared" si="14"/>
        <v>0</v>
      </c>
      <c r="F83" s="137">
        <f t="shared" si="14"/>
        <v>0</v>
      </c>
      <c r="G83" s="137">
        <f t="shared" si="14"/>
        <v>0</v>
      </c>
      <c r="H83" s="137">
        <f t="shared" si="14"/>
        <v>0</v>
      </c>
      <c r="I83" s="137">
        <f t="shared" si="14"/>
        <v>0</v>
      </c>
      <c r="J83" s="138">
        <f t="shared" si="14"/>
        <v>0</v>
      </c>
    </row>
    <row r="84" spans="1:10" ht="9.9499999999999993" customHeight="1" x14ac:dyDescent="0.2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2.5" x14ac:dyDescent="0.2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IF(IF(D85="",0,D85)=0,0,(IF(D85&gt;0,IF(I85&gt;D85,0,D85-I85),IF(I85&gt;D85,D85-I85,0))))</f>
        <v>0</v>
      </c>
    </row>
    <row r="86" spans="1:10" x14ac:dyDescent="0.2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IF(IF(D86="",0,D86)=0,0,(IF(D86&gt;0,IF(I86&gt;D86,0,D86-I86),IF(I86&gt;D86,D86-I86,0))))</f>
        <v>0</v>
      </c>
    </row>
    <row r="87" spans="1:10" x14ac:dyDescent="0.2">
      <c r="A87" s="49" t="s">
        <v>282</v>
      </c>
      <c r="B87" s="50" t="s">
        <v>112</v>
      </c>
      <c r="C87" s="70" t="s">
        <v>123</v>
      </c>
      <c r="D87" s="139">
        <f t="shared" ref="D87:J87" si="15">SUM(D89:D90)</f>
        <v>0</v>
      </c>
      <c r="E87" s="139">
        <f t="shared" si="15"/>
        <v>0</v>
      </c>
      <c r="F87" s="139">
        <f t="shared" si="15"/>
        <v>0</v>
      </c>
      <c r="G87" s="139">
        <f t="shared" si="15"/>
        <v>0</v>
      </c>
      <c r="H87" s="139">
        <f t="shared" si="15"/>
        <v>0</v>
      </c>
      <c r="I87" s="139">
        <f t="shared" si="15"/>
        <v>0</v>
      </c>
      <c r="J87" s="125">
        <f t="shared" si="15"/>
        <v>0</v>
      </c>
    </row>
    <row r="88" spans="1:10" ht="9.9499999999999993" customHeight="1" x14ac:dyDescent="0.2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x14ac:dyDescent="0.2">
      <c r="A89" s="51" t="s">
        <v>124</v>
      </c>
      <c r="B89" s="52" t="s">
        <v>116</v>
      </c>
      <c r="C89" s="70" t="s">
        <v>125</v>
      </c>
      <c r="D89" s="127"/>
      <c r="E89" s="126"/>
      <c r="F89" s="127"/>
      <c r="G89" s="127"/>
      <c r="H89" s="127"/>
      <c r="I89" s="128">
        <f>SUM(E89:H89)</f>
        <v>0</v>
      </c>
      <c r="J89" s="129">
        <f>IF(IF(D89="",0,D89)=0,0,(IF(D89&gt;0,IF(I89&gt;D89,0,D89-I89),IF(I89&gt;D89,D89-I89,0))))</f>
        <v>0</v>
      </c>
    </row>
    <row r="90" spans="1:10" ht="33.75" x14ac:dyDescent="0.2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IF(IF(D90="",0,D90)=0,0,(IF(D90&gt;0,IF(I90&gt;D90,0,D90-I90),IF(I90&gt;D90,D90-I90,0))))</f>
        <v>0</v>
      </c>
    </row>
    <row r="91" spans="1:10" x14ac:dyDescent="0.2">
      <c r="A91" s="55" t="s">
        <v>278</v>
      </c>
      <c r="B91" s="50" t="s">
        <v>117</v>
      </c>
      <c r="C91" s="72" t="s">
        <v>129</v>
      </c>
      <c r="D91" s="140"/>
      <c r="E91" s="126"/>
      <c r="F91" s="127"/>
      <c r="G91" s="127"/>
      <c r="H91" s="127"/>
      <c r="I91" s="128">
        <f>SUM(E91:H91)</f>
        <v>0</v>
      </c>
      <c r="J91" s="129">
        <f>IF(IF(D91="",0,D91)=0,0,(IF(D91&gt;0,IF(I91&gt;D91,0,D91-I91),IF(I91&gt;D91,D91-I91,0))))</f>
        <v>0</v>
      </c>
    </row>
    <row r="92" spans="1:10" ht="24" x14ac:dyDescent="0.2">
      <c r="A92" s="53" t="s">
        <v>272</v>
      </c>
      <c r="B92" s="52" t="s">
        <v>123</v>
      </c>
      <c r="C92" s="70" t="s">
        <v>130</v>
      </c>
      <c r="D92" s="135">
        <f t="shared" ref="D92:J92" si="16">SUM(D94:D97)</f>
        <v>350663.86</v>
      </c>
      <c r="E92" s="135">
        <f t="shared" si="16"/>
        <v>350663.86</v>
      </c>
      <c r="F92" s="135">
        <f t="shared" si="16"/>
        <v>0</v>
      </c>
      <c r="G92" s="135">
        <f t="shared" si="16"/>
        <v>0</v>
      </c>
      <c r="H92" s="135">
        <f t="shared" si="16"/>
        <v>0</v>
      </c>
      <c r="I92" s="135">
        <f t="shared" si="16"/>
        <v>350663.86</v>
      </c>
      <c r="J92" s="125">
        <f t="shared" si="16"/>
        <v>0</v>
      </c>
    </row>
    <row r="93" spans="1:10" ht="9.9499999999999993" customHeight="1" x14ac:dyDescent="0.2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x14ac:dyDescent="0.2">
      <c r="A94" s="73" t="s">
        <v>273</v>
      </c>
      <c r="B94" s="52" t="s">
        <v>131</v>
      </c>
      <c r="C94" s="70" t="s">
        <v>132</v>
      </c>
      <c r="D94" s="127">
        <v>4980</v>
      </c>
      <c r="E94" s="126">
        <v>4980</v>
      </c>
      <c r="F94" s="127"/>
      <c r="G94" s="127"/>
      <c r="H94" s="127"/>
      <c r="I94" s="128">
        <f>SUM(E94:H94)</f>
        <v>4980</v>
      </c>
      <c r="J94" s="129">
        <f>IF(IF(D94="",0,D94)=0,0,(IF(D94&gt;0,IF(I94&gt;D94,0,D94-I94),IF(I94&gt;D94,D94-I94,0))))</f>
        <v>0</v>
      </c>
    </row>
    <row r="95" spans="1:10" x14ac:dyDescent="0.2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IF(IF(D95="",0,D95)=0,0,(IF(D95&gt;0,IF(I95&gt;D95,0,D95-I95),IF(I95&gt;D95,D95-I95,0))))</f>
        <v>0</v>
      </c>
    </row>
    <row r="96" spans="1:10" x14ac:dyDescent="0.2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IF(IF(D96="",0,D96)=0,0,(IF(D96&gt;0,IF(I96&gt;D96,0,D96-I96),IF(I96&gt;D96,D96-I96,0))))</f>
        <v>0</v>
      </c>
    </row>
    <row r="97" spans="1:10" x14ac:dyDescent="0.2">
      <c r="A97" s="73" t="s">
        <v>137</v>
      </c>
      <c r="B97" s="50" t="s">
        <v>138</v>
      </c>
      <c r="C97" s="70" t="s">
        <v>139</v>
      </c>
      <c r="D97" s="127">
        <v>345683.86</v>
      </c>
      <c r="E97" s="126">
        <v>345683.86</v>
      </c>
      <c r="F97" s="127"/>
      <c r="G97" s="127"/>
      <c r="H97" s="127"/>
      <c r="I97" s="128">
        <f>SUM(E97:H97)</f>
        <v>345683.86</v>
      </c>
      <c r="J97" s="129">
        <f>IF(IF(D97="",0,D97)=0,0,(IF(D97&gt;0,IF(I97&gt;D97,0,D97-I97),IF(I97&gt;D97,D97-I97,0))))</f>
        <v>0</v>
      </c>
    </row>
    <row r="98" spans="1:10" ht="24" x14ac:dyDescent="0.2">
      <c r="A98" s="53" t="s">
        <v>279</v>
      </c>
      <c r="B98" s="52" t="s">
        <v>140</v>
      </c>
      <c r="C98" s="70" t="s">
        <v>141</v>
      </c>
      <c r="D98" s="141">
        <f t="shared" ref="D98:J98" si="17">SUM(D100:D102)</f>
        <v>0</v>
      </c>
      <c r="E98" s="141">
        <f t="shared" si="17"/>
        <v>0</v>
      </c>
      <c r="F98" s="141">
        <f t="shared" si="17"/>
        <v>0</v>
      </c>
      <c r="G98" s="141">
        <f t="shared" si="17"/>
        <v>0</v>
      </c>
      <c r="H98" s="141">
        <f t="shared" si="17"/>
        <v>0</v>
      </c>
      <c r="I98" s="141">
        <f t="shared" si="17"/>
        <v>0</v>
      </c>
      <c r="J98" s="131">
        <f t="shared" si="17"/>
        <v>0</v>
      </c>
    </row>
    <row r="99" spans="1:10" ht="9.9499999999999993" customHeight="1" x14ac:dyDescent="0.2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x14ac:dyDescent="0.2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IF(IF(D100="",0,D100)=0,0,(IF(D100&gt;0,IF(I100&gt;D100,0,D100-I100),IF(I100&gt;D100,D100-I100,0))))</f>
        <v>0</v>
      </c>
    </row>
    <row r="101" spans="1:10" x14ac:dyDescent="0.2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IF(IF(D101="",0,D101)=0,0,(IF(D101&gt;0,IF(I101&gt;D101,0,D101-I101),IF(I101&gt;D101,D101-I101,0))))</f>
        <v>0</v>
      </c>
    </row>
    <row r="102" spans="1:10" ht="13.5" thickBot="1" x14ac:dyDescent="0.25">
      <c r="A102" s="73" t="s">
        <v>147</v>
      </c>
      <c r="B102" s="47" t="s">
        <v>148</v>
      </c>
      <c r="C102" s="66" t="s">
        <v>149</v>
      </c>
      <c r="D102" s="159"/>
      <c r="E102" s="160"/>
      <c r="F102" s="159"/>
      <c r="G102" s="159"/>
      <c r="H102" s="159"/>
      <c r="I102" s="161">
        <f>SUM(E102:H102)</f>
        <v>0</v>
      </c>
      <c r="J102" s="129">
        <f>IF(IF(D102="",0,D102)=0,0,(IF(D102&gt;0,IF(I102&gt;D102,0,D102-I102),IF(I102&gt;D102,D102-I102,0))))</f>
        <v>0</v>
      </c>
    </row>
    <row r="103" spans="1:10" ht="23.25" thickBot="1" x14ac:dyDescent="0.25">
      <c r="A103" s="74" t="s">
        <v>289</v>
      </c>
      <c r="B103" s="104" t="s">
        <v>130</v>
      </c>
      <c r="C103" s="162"/>
      <c r="D103" s="121"/>
      <c r="E103" s="145">
        <f>D158</f>
        <v>0</v>
      </c>
      <c r="F103" s="145">
        <f>E158</f>
        <v>0</v>
      </c>
      <c r="G103" s="145">
        <f>F158</f>
        <v>0</v>
      </c>
      <c r="H103" s="145">
        <f>G158</f>
        <v>0</v>
      </c>
      <c r="I103" s="143">
        <f>SUM(E103:H103)</f>
        <v>0</v>
      </c>
      <c r="J103" s="144">
        <f>IF(IF(D103="",0,D103)=0,0,(IF(D103&gt;0,IF(I103&gt;D103,0,D103-I103),IF(I103&gt;D103,D103-I103,0))))</f>
        <v>0</v>
      </c>
    </row>
    <row r="104" spans="1:10" ht="20.25" customHeight="1" thickBot="1" x14ac:dyDescent="0.25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5" thickBot="1" x14ac:dyDescent="0.25">
      <c r="A105" s="74" t="s">
        <v>150</v>
      </c>
      <c r="B105" s="75">
        <v>450</v>
      </c>
      <c r="C105" s="75"/>
      <c r="D105" s="145">
        <f t="shared" ref="D105:I105" si="18">D21-(D53+D103)</f>
        <v>0</v>
      </c>
      <c r="E105" s="145">
        <f t="shared" si="18"/>
        <v>-350663.86</v>
      </c>
      <c r="F105" s="145">
        <f t="shared" si="18"/>
        <v>0</v>
      </c>
      <c r="G105" s="145">
        <f t="shared" si="18"/>
        <v>350663.86</v>
      </c>
      <c r="H105" s="145">
        <f t="shared" si="18"/>
        <v>0</v>
      </c>
      <c r="I105" s="145">
        <f t="shared" si="18"/>
        <v>0</v>
      </c>
      <c r="J105" s="99" t="s">
        <v>61</v>
      </c>
    </row>
    <row r="106" spans="1:10" ht="15.95" customHeight="1" x14ac:dyDescent="0.2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186" t="s">
        <v>151</v>
      </c>
      <c r="B107" s="186"/>
      <c r="C107" s="186"/>
      <c r="D107" s="186"/>
      <c r="E107" s="186"/>
      <c r="F107" s="186"/>
      <c r="G107" s="186"/>
      <c r="H107" s="186"/>
      <c r="J107" s="35" t="s">
        <v>152</v>
      </c>
    </row>
    <row r="108" spans="1:10" ht="11.25" customHeight="1" x14ac:dyDescent="0.2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">
      <c r="A109" s="19"/>
      <c r="B109" s="20"/>
      <c r="C109" s="20"/>
      <c r="D109" s="21"/>
      <c r="E109" s="187" t="s">
        <v>253</v>
      </c>
      <c r="F109" s="188"/>
      <c r="G109" s="188"/>
      <c r="H109" s="188"/>
      <c r="I109" s="189"/>
      <c r="J109" s="22"/>
    </row>
    <row r="110" spans="1:10" ht="10.5" customHeight="1" x14ac:dyDescent="0.2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5" thickBot="1" x14ac:dyDescent="0.25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2.5" x14ac:dyDescent="0.2">
      <c r="A114" s="76" t="s">
        <v>274</v>
      </c>
      <c r="B114" s="43" t="s">
        <v>141</v>
      </c>
      <c r="C114" s="77"/>
      <c r="D114" s="146">
        <f>D116+D123+D128+D131+D135+D146</f>
        <v>0</v>
      </c>
      <c r="E114" s="146">
        <f>E116+E123+E128+E131+E135+E146</f>
        <v>350663.86</v>
      </c>
      <c r="F114" s="146">
        <f>F116+F123+F128+F131+F135+F146</f>
        <v>0</v>
      </c>
      <c r="G114" s="147">
        <f>G116+G123+G128+G131+G146</f>
        <v>-350663.86</v>
      </c>
      <c r="H114" s="147">
        <f>H116+H123+H128+H131+H146</f>
        <v>0</v>
      </c>
      <c r="I114" s="146">
        <f>I116+I123+I128+I131+I135+I146</f>
        <v>0</v>
      </c>
      <c r="J114" s="123">
        <f>J116+J123+J128+J131+J135+J146</f>
        <v>0</v>
      </c>
    </row>
    <row r="115" spans="1:10" ht="9.9499999999999993" customHeight="1" x14ac:dyDescent="0.2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">
      <c r="A116" s="81" t="s">
        <v>266</v>
      </c>
      <c r="B116" s="82" t="s">
        <v>143</v>
      </c>
      <c r="C116" s="44"/>
      <c r="D116" s="124">
        <f t="shared" ref="D116:J116" si="19">SUM(D118:D122)</f>
        <v>0</v>
      </c>
      <c r="E116" s="135">
        <f t="shared" si="19"/>
        <v>0</v>
      </c>
      <c r="F116" s="135">
        <f t="shared" si="19"/>
        <v>0</v>
      </c>
      <c r="G116" s="135">
        <f t="shared" si="19"/>
        <v>0</v>
      </c>
      <c r="H116" s="135">
        <f t="shared" si="19"/>
        <v>0</v>
      </c>
      <c r="I116" s="135">
        <f t="shared" si="19"/>
        <v>0</v>
      </c>
      <c r="J116" s="136">
        <f t="shared" si="19"/>
        <v>0</v>
      </c>
    </row>
    <row r="117" spans="1:10" ht="9.9499999999999993" customHeight="1" x14ac:dyDescent="0.2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IF(IF(D118="",0,D118)=0,0,(IF(D118&gt;0,IF(I118&gt;D118,0,D118-I118),IF(I118&gt;D118,D118-I118,0))))</f>
        <v>0</v>
      </c>
    </row>
    <row r="119" spans="1:10" s="39" customFormat="1" x14ac:dyDescent="0.2">
      <c r="A119" s="84" t="s">
        <v>156</v>
      </c>
      <c r="B119" s="85" t="s">
        <v>158</v>
      </c>
      <c r="C119" s="44" t="s">
        <v>241</v>
      </c>
      <c r="D119" s="148"/>
      <c r="E119" s="148"/>
      <c r="F119" s="148"/>
      <c r="G119" s="149"/>
      <c r="H119" s="149"/>
      <c r="I119" s="128">
        <f>SUM(E119:H119)</f>
        <v>0</v>
      </c>
      <c r="J119" s="129">
        <f>IF(IF(D119="",0,D119)=0,0,(IF(D119&gt;0,IF(I119&gt;D119,0,D119-I119),IF(I119&gt;D119,D119-I119,0))))</f>
        <v>0</v>
      </c>
    </row>
    <row r="120" spans="1:10" s="39" customFormat="1" x14ac:dyDescent="0.2">
      <c r="A120" s="84" t="s">
        <v>277</v>
      </c>
      <c r="B120" s="85" t="s">
        <v>161</v>
      </c>
      <c r="C120" s="44" t="s">
        <v>242</v>
      </c>
      <c r="D120" s="148"/>
      <c r="E120" s="148"/>
      <c r="F120" s="148"/>
      <c r="G120" s="149"/>
      <c r="H120" s="149"/>
      <c r="I120" s="128">
        <f>SUM(E120:H120)</f>
        <v>0</v>
      </c>
      <c r="J120" s="129">
        <f>IF(IF(D120="",0,D120)=0,0,(IF(D120&gt;0,IF(I120&gt;D120,0,D120-I120),IF(I120&gt;D120,D120-I120,0))))</f>
        <v>0</v>
      </c>
    </row>
    <row r="121" spans="1:10" s="39" customFormat="1" x14ac:dyDescent="0.2">
      <c r="A121" s="84" t="s">
        <v>157</v>
      </c>
      <c r="B121" s="85" t="s">
        <v>191</v>
      </c>
      <c r="C121" s="44" t="s">
        <v>159</v>
      </c>
      <c r="D121" s="148"/>
      <c r="E121" s="148"/>
      <c r="F121" s="148"/>
      <c r="G121" s="149"/>
      <c r="H121" s="149"/>
      <c r="I121" s="128">
        <f>SUM(E121:H121)</f>
        <v>0</v>
      </c>
      <c r="J121" s="129">
        <f>IF(IF(D121="",0,D121)=0,0,(IF(D121&gt;0,IF(I121&gt;D121,0,D121-I121),IF(I121&gt;D121,D121-I121,0))))</f>
        <v>0</v>
      </c>
    </row>
    <row r="122" spans="1:10" s="39" customFormat="1" x14ac:dyDescent="0.2">
      <c r="A122" s="84" t="s">
        <v>236</v>
      </c>
      <c r="B122" s="85" t="s">
        <v>190</v>
      </c>
      <c r="C122" s="44" t="s">
        <v>162</v>
      </c>
      <c r="D122" s="148"/>
      <c r="E122" s="148"/>
      <c r="F122" s="148"/>
      <c r="G122" s="149"/>
      <c r="H122" s="149"/>
      <c r="I122" s="128">
        <f>SUM(E122:H122)</f>
        <v>0</v>
      </c>
      <c r="J122" s="129">
        <f>IF(IF(D122="",0,D122)=0,0,(IF(D122&gt;0,IF(I122&gt;D122,0,D122-I122),IF(I122&gt;D122,D122-I122,0))))</f>
        <v>0</v>
      </c>
    </row>
    <row r="123" spans="1:10" s="39" customFormat="1" x14ac:dyDescent="0.2">
      <c r="A123" s="81" t="s">
        <v>163</v>
      </c>
      <c r="B123" s="82" t="s">
        <v>164</v>
      </c>
      <c r="C123" s="44"/>
      <c r="D123" s="135">
        <f t="shared" ref="D123:J123" si="20">SUM(D125:D127)</f>
        <v>0</v>
      </c>
      <c r="E123" s="135">
        <f t="shared" si="20"/>
        <v>0</v>
      </c>
      <c r="F123" s="135">
        <f t="shared" si="20"/>
        <v>0</v>
      </c>
      <c r="G123" s="135">
        <f t="shared" si="20"/>
        <v>0</v>
      </c>
      <c r="H123" s="135">
        <f t="shared" si="20"/>
        <v>0</v>
      </c>
      <c r="I123" s="135">
        <f t="shared" si="20"/>
        <v>0</v>
      </c>
      <c r="J123" s="136">
        <f t="shared" si="20"/>
        <v>0</v>
      </c>
    </row>
    <row r="124" spans="1:10" s="39" customFormat="1" ht="9.9499999999999993" customHeight="1" x14ac:dyDescent="0.2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IF(IF(D125="",0,D125)=0,0,(IF(D125&gt;0,IF(I125&gt;D125,0,D125-I125),IF(I125&gt;D125,D125-I125,0))))</f>
        <v>0</v>
      </c>
    </row>
    <row r="126" spans="1:10" s="39" customFormat="1" x14ac:dyDescent="0.2">
      <c r="A126" s="84" t="s">
        <v>157</v>
      </c>
      <c r="B126" s="82" t="s">
        <v>167</v>
      </c>
      <c r="C126" s="44" t="s">
        <v>168</v>
      </c>
      <c r="D126" s="148"/>
      <c r="E126" s="148"/>
      <c r="F126" s="148"/>
      <c r="G126" s="149"/>
      <c r="H126" s="149"/>
      <c r="I126" s="128">
        <f>SUM(E126:H126)</f>
        <v>0</v>
      </c>
      <c r="J126" s="129">
        <f>IF(IF(D126="",0,D126)=0,0,(IF(D126&gt;0,IF(I126&gt;D126,0,D126-I126),IF(I126&gt;D126,D126-I126,0))))</f>
        <v>0</v>
      </c>
    </row>
    <row r="127" spans="1:10" s="39" customFormat="1" x14ac:dyDescent="0.2">
      <c r="A127" s="84" t="s">
        <v>160</v>
      </c>
      <c r="B127" s="85" t="s">
        <v>169</v>
      </c>
      <c r="C127" s="44" t="s">
        <v>170</v>
      </c>
      <c r="D127" s="148"/>
      <c r="E127" s="148"/>
      <c r="F127" s="148"/>
      <c r="G127" s="149"/>
      <c r="H127" s="149"/>
      <c r="I127" s="128">
        <f>SUM(E127:H127)</f>
        <v>0</v>
      </c>
      <c r="J127" s="129">
        <f>IF(IF(D127="",0,D127)=0,0,(IF(D127&gt;0,IF(I127&gt;D127,0,D127-I127),IF(I127&gt;D127,D127-I127,0))))</f>
        <v>0</v>
      </c>
    </row>
    <row r="128" spans="1:10" x14ac:dyDescent="0.2">
      <c r="A128" s="81" t="s">
        <v>171</v>
      </c>
      <c r="B128" s="85" t="s">
        <v>172</v>
      </c>
      <c r="C128" s="44"/>
      <c r="D128" s="150"/>
      <c r="E128" s="124">
        <f>E129+E130</f>
        <v>0</v>
      </c>
      <c r="F128" s="124">
        <f>F129+F130</f>
        <v>0</v>
      </c>
      <c r="G128" s="124">
        <f>G129+G130</f>
        <v>0</v>
      </c>
      <c r="H128" s="124">
        <f>H129+H130</f>
        <v>0</v>
      </c>
      <c r="I128" s="124">
        <f>I129+I130</f>
        <v>0</v>
      </c>
      <c r="J128" s="129">
        <f>IF(IF(D128="",0,D128)=0,0,(IF(D128&gt;0,IF(I128&gt;D128,0,D128-I128),IF(I128&gt;D128,D128-I128,0))))</f>
        <v>0</v>
      </c>
    </row>
    <row r="129" spans="1:10" x14ac:dyDescent="0.2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-350663.86</v>
      </c>
      <c r="F129" s="126">
        <v>-350663.86</v>
      </c>
      <c r="G129" s="127">
        <v>-350663.86</v>
      </c>
      <c r="H129" s="151"/>
      <c r="I129" s="128">
        <f>SUM(E129:H129)</f>
        <v>-1051991.58</v>
      </c>
      <c r="J129" s="97" t="s">
        <v>61</v>
      </c>
    </row>
    <row r="130" spans="1:10" x14ac:dyDescent="0.2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350663.86</v>
      </c>
      <c r="F130" s="126">
        <v>350663.86</v>
      </c>
      <c r="G130" s="127">
        <v>350663.86</v>
      </c>
      <c r="H130" s="151"/>
      <c r="I130" s="128">
        <f>SUM(E130:H130)</f>
        <v>1051991.58</v>
      </c>
      <c r="J130" s="97" t="s">
        <v>61</v>
      </c>
    </row>
    <row r="131" spans="1:10" ht="24" x14ac:dyDescent="0.2">
      <c r="A131" s="81" t="s">
        <v>192</v>
      </c>
      <c r="B131" s="79" t="s">
        <v>193</v>
      </c>
      <c r="C131" s="87"/>
      <c r="D131" s="150"/>
      <c r="E131" s="124">
        <f>E133+E134</f>
        <v>350663.86</v>
      </c>
      <c r="F131" s="124">
        <f>F133+F134</f>
        <v>0</v>
      </c>
      <c r="G131" s="124">
        <f>G133+G134</f>
        <v>-350663.86</v>
      </c>
      <c r="H131" s="124">
        <f>H133+H134</f>
        <v>0</v>
      </c>
      <c r="I131" s="124">
        <f>I133+I134</f>
        <v>0</v>
      </c>
      <c r="J131" s="129">
        <f>IF(IF(D131="",0,D131)=0,0,(IF(D131&gt;0,IF(I131&gt;D131,0,D131-I131),IF(I131&gt;D131,D131-I131,0))))</f>
        <v>0</v>
      </c>
    </row>
    <row r="132" spans="1:10" ht="9.9499999999999993" customHeight="1" x14ac:dyDescent="0.2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">
      <c r="A133" s="84" t="s">
        <v>280</v>
      </c>
      <c r="B133" s="82" t="s">
        <v>195</v>
      </c>
      <c r="C133" s="83" t="s">
        <v>174</v>
      </c>
      <c r="D133" s="126"/>
      <c r="E133" s="126">
        <v>350663.86</v>
      </c>
      <c r="F133" s="126">
        <v>350663.86</v>
      </c>
      <c r="G133" s="151"/>
      <c r="H133" s="151"/>
      <c r="I133" s="128">
        <f>SUM(E133:H133)</f>
        <v>701327.72</v>
      </c>
      <c r="J133" s="120" t="s">
        <v>61</v>
      </c>
    </row>
    <row r="134" spans="1:10" x14ac:dyDescent="0.2">
      <c r="A134" s="84" t="s">
        <v>194</v>
      </c>
      <c r="B134" s="79" t="s">
        <v>196</v>
      </c>
      <c r="C134" s="80" t="s">
        <v>176</v>
      </c>
      <c r="D134" s="160"/>
      <c r="E134" s="160"/>
      <c r="F134" s="160">
        <v>-350663.86</v>
      </c>
      <c r="G134" s="165">
        <v>-350663.86</v>
      </c>
      <c r="H134" s="165"/>
      <c r="I134" s="161">
        <f>SUM(E134:H134)</f>
        <v>-701327.72</v>
      </c>
      <c r="J134" s="90" t="s">
        <v>61</v>
      </c>
    </row>
    <row r="135" spans="1:10" ht="24" x14ac:dyDescent="0.2">
      <c r="A135" s="81" t="s">
        <v>283</v>
      </c>
      <c r="B135" s="85" t="s">
        <v>170</v>
      </c>
      <c r="C135" s="87"/>
      <c r="D135" s="139">
        <f>D137+D138</f>
        <v>0</v>
      </c>
      <c r="E135" s="139">
        <f>E137+E138</f>
        <v>0</v>
      </c>
      <c r="F135" s="139">
        <f>F137+F138</f>
        <v>0</v>
      </c>
      <c r="G135" s="98" t="s">
        <v>61</v>
      </c>
      <c r="H135" s="98" t="s">
        <v>61</v>
      </c>
      <c r="I135" s="139">
        <f>I137+I138</f>
        <v>0</v>
      </c>
      <c r="J135" s="125">
        <f>J137+J138</f>
        <v>0</v>
      </c>
    </row>
    <row r="136" spans="1:10" ht="9.9499999999999993" customHeight="1" x14ac:dyDescent="0.2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2.5" x14ac:dyDescent="0.2">
      <c r="A137" s="84" t="s">
        <v>179</v>
      </c>
      <c r="B137" s="163" t="s">
        <v>180</v>
      </c>
      <c r="C137" s="83"/>
      <c r="D137" s="153"/>
      <c r="E137" s="154"/>
      <c r="F137" s="155"/>
      <c r="G137" s="91" t="s">
        <v>61</v>
      </c>
      <c r="H137" s="91" t="s">
        <v>61</v>
      </c>
      <c r="I137" s="164">
        <f>SUM(E137:F137)</f>
        <v>0</v>
      </c>
      <c r="J137" s="133">
        <f>IF(IF(D137="",0,D137)=0,0,(IF(D137&gt;0,IF(I137&gt;D137,0,D137-I137),IF(I137&gt;D137,D137-I137,0))))</f>
        <v>0</v>
      </c>
    </row>
    <row r="138" spans="1:10" ht="23.25" thickBot="1" x14ac:dyDescent="0.25">
      <c r="A138" s="84" t="s">
        <v>181</v>
      </c>
      <c r="B138" s="59" t="s">
        <v>182</v>
      </c>
      <c r="C138" s="60"/>
      <c r="D138" s="152"/>
      <c r="E138" s="121"/>
      <c r="F138" s="142"/>
      <c r="G138" s="103" t="s">
        <v>61</v>
      </c>
      <c r="H138" s="103" t="s">
        <v>61</v>
      </c>
      <c r="I138" s="143">
        <f>SUM(E138:F138)</f>
        <v>0</v>
      </c>
      <c r="J138" s="156">
        <f>IF(IF(D138="",0,D138)=0,0,(IF(D138&gt;0,IF(I138&gt;D138,0,D138-I138),IF(I138&gt;D138,D138-I138,0))))</f>
        <v>0</v>
      </c>
    </row>
    <row r="139" spans="1:10" ht="15" x14ac:dyDescent="0.25">
      <c r="C139" s="12"/>
      <c r="E139" s="5"/>
      <c r="F139" s="5"/>
      <c r="G139" s="5"/>
      <c r="H139" s="5"/>
      <c r="J139" s="35" t="s">
        <v>177</v>
      </c>
    </row>
    <row r="140" spans="1:10" ht="11.25" customHeight="1" x14ac:dyDescent="0.2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">
      <c r="A141" s="19"/>
      <c r="B141" s="20"/>
      <c r="C141" s="20"/>
      <c r="D141" s="21"/>
      <c r="E141" s="187" t="s">
        <v>253</v>
      </c>
      <c r="F141" s="188"/>
      <c r="G141" s="188"/>
      <c r="H141" s="188"/>
      <c r="I141" s="189"/>
      <c r="J141" s="22"/>
    </row>
    <row r="142" spans="1:10" ht="10.5" customHeight="1" x14ac:dyDescent="0.2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5" thickBot="1" x14ac:dyDescent="0.25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4" x14ac:dyDescent="0.2">
      <c r="A146" s="81" t="s">
        <v>267</v>
      </c>
      <c r="B146" s="85" t="s">
        <v>183</v>
      </c>
      <c r="C146" s="87"/>
      <c r="D146" s="139">
        <f>D148+D149</f>
        <v>0</v>
      </c>
      <c r="E146" s="139">
        <f>E148+E149</f>
        <v>0</v>
      </c>
      <c r="F146" s="139">
        <f>F148+F149</f>
        <v>0</v>
      </c>
      <c r="G146" s="139">
        <f>G148 + G149</f>
        <v>0</v>
      </c>
      <c r="H146" s="139">
        <f>H148 + H149</f>
        <v>0</v>
      </c>
      <c r="I146" s="139">
        <f>I148+I149</f>
        <v>0</v>
      </c>
      <c r="J146" s="125">
        <f>J148+J149</f>
        <v>0</v>
      </c>
    </row>
    <row r="147" spans="1:10" ht="9.9499999999999993" customHeight="1" x14ac:dyDescent="0.2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33.75" x14ac:dyDescent="0.2">
      <c r="A148" s="84" t="s">
        <v>184</v>
      </c>
      <c r="B148" s="82" t="s">
        <v>185</v>
      </c>
      <c r="C148" s="83"/>
      <c r="D148" s="153"/>
      <c r="E148" s="154"/>
      <c r="F148" s="155"/>
      <c r="G148" s="155"/>
      <c r="H148" s="153"/>
      <c r="I148" s="128">
        <f>SUM(E148:H148)</f>
        <v>0</v>
      </c>
      <c r="J148" s="133">
        <f>IF(IF(D148="",0,D148)=0,0,(IF(D148&gt;0,IF(I148&gt;D148,0,D148-I148),IF(I148&gt;D148,D148-I148,0))))</f>
        <v>0</v>
      </c>
    </row>
    <row r="149" spans="1:10" ht="34.5" thickBot="1" x14ac:dyDescent="0.25">
      <c r="A149" s="84" t="s">
        <v>186</v>
      </c>
      <c r="B149" s="59" t="s">
        <v>187</v>
      </c>
      <c r="C149" s="60"/>
      <c r="D149" s="152"/>
      <c r="E149" s="121"/>
      <c r="F149" s="142"/>
      <c r="G149" s="121"/>
      <c r="H149" s="152"/>
      <c r="I149" s="143">
        <f>SUM(E149:H149)</f>
        <v>0</v>
      </c>
      <c r="J149" s="156">
        <f>IF(IF(D149="",0,D149)=0,0,(IF(D149&gt;0,IF(I149&gt;D149,0,D149-I149),IF(I149&gt;D149,D149-I149,0))))</f>
        <v>0</v>
      </c>
    </row>
    <row r="150" spans="1:10" ht="8.25" customHeight="1" x14ac:dyDescent="0.2">
      <c r="A150" s="166"/>
      <c r="B150" s="167"/>
      <c r="C150" s="167"/>
      <c r="D150" s="168"/>
      <c r="E150" s="169"/>
      <c r="F150" s="169"/>
      <c r="G150" s="169"/>
      <c r="H150" s="169"/>
      <c r="I150" s="169"/>
      <c r="J150" s="170"/>
    </row>
    <row r="151" spans="1:10" ht="15" x14ac:dyDescent="0.25">
      <c r="A151" s="186" t="s">
        <v>248</v>
      </c>
      <c r="B151" s="186"/>
      <c r="C151" s="186"/>
      <c r="D151" s="186"/>
      <c r="E151" s="186"/>
      <c r="F151" s="186"/>
      <c r="G151" s="186"/>
      <c r="H151" s="186"/>
      <c r="J151" s="35"/>
    </row>
    <row r="152" spans="1:10" ht="11.25" customHeight="1" x14ac:dyDescent="0.2">
      <c r="A152" s="15"/>
      <c r="B152" s="36"/>
      <c r="C152" s="36"/>
      <c r="D152" s="16"/>
      <c r="E152" s="17"/>
      <c r="F152" s="17"/>
      <c r="G152" s="17"/>
      <c r="H152" s="17"/>
      <c r="I152" s="169"/>
      <c r="J152" s="170"/>
    </row>
    <row r="153" spans="1:10" x14ac:dyDescent="0.2">
      <c r="A153" s="19"/>
      <c r="B153" s="20"/>
      <c r="C153" s="20"/>
      <c r="D153" s="200" t="s">
        <v>249</v>
      </c>
      <c r="E153" s="201"/>
      <c r="F153" s="201"/>
      <c r="G153" s="201"/>
      <c r="H153" s="201"/>
      <c r="I153" s="170"/>
      <c r="J153" s="170"/>
    </row>
    <row r="154" spans="1:10" ht="10.5" customHeight="1" x14ac:dyDescent="0.2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1"/>
      <c r="I154"/>
    </row>
    <row r="155" spans="1:10" ht="10.5" customHeight="1" x14ac:dyDescent="0.2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5" thickBot="1" x14ac:dyDescent="0.25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4" x14ac:dyDescent="0.2">
      <c r="A158" s="182" t="s">
        <v>252</v>
      </c>
      <c r="B158" s="177" t="s">
        <v>250</v>
      </c>
      <c r="C158" s="178"/>
      <c r="D158" s="179">
        <f>SUM(D160:D161)</f>
        <v>0</v>
      </c>
      <c r="E158" s="179">
        <f>SUM(E160:E161)</f>
        <v>0</v>
      </c>
      <c r="F158" s="180">
        <f>SUM(F160:F161)</f>
        <v>0</v>
      </c>
      <c r="G158" s="180">
        <f>SUM(G160:G161)</f>
        <v>0</v>
      </c>
      <c r="H158" s="181">
        <f>SUM(H160:H161)</f>
        <v>0</v>
      </c>
      <c r="I158"/>
    </row>
    <row r="159" spans="1:10" ht="9.9499999999999993" customHeight="1" x14ac:dyDescent="0.2">
      <c r="A159" s="58" t="s">
        <v>251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">
      <c r="A160" s="212"/>
      <c r="B160" s="213" t="s">
        <v>250</v>
      </c>
      <c r="C160" s="214"/>
      <c r="D160" s="215"/>
      <c r="E160" s="215"/>
      <c r="F160" s="216"/>
      <c r="G160" s="216"/>
      <c r="H160" s="217">
        <f>SUM(D160:G160)</f>
        <v>0</v>
      </c>
      <c r="I160"/>
    </row>
    <row r="161" spans="1:15" ht="0.75" customHeight="1" thickBot="1" x14ac:dyDescent="0.25">
      <c r="A161" s="84"/>
      <c r="B161" s="172"/>
      <c r="C161" s="173"/>
      <c r="D161" s="174"/>
      <c r="E161" s="174"/>
      <c r="F161" s="175"/>
      <c r="G161" s="175"/>
      <c r="H161" s="176"/>
      <c r="I161"/>
    </row>
    <row r="162" spans="1:15" x14ac:dyDescent="0.2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198</v>
      </c>
      <c r="B163" s="204" t="s">
        <v>257</v>
      </c>
      <c r="C163" s="204"/>
      <c r="D163" s="204"/>
      <c r="E163" s="199" t="s">
        <v>202</v>
      </c>
      <c r="F163" s="199"/>
      <c r="G163" s="199"/>
      <c r="H163" s="199"/>
      <c r="I163" s="198"/>
      <c r="J163" s="198"/>
      <c r="O163" s="112"/>
    </row>
    <row r="164" spans="1:15" s="106" customFormat="1" ht="9.75" customHeight="1" x14ac:dyDescent="0.2">
      <c r="A164" s="107" t="s">
        <v>201</v>
      </c>
      <c r="B164" s="207" t="s">
        <v>199</v>
      </c>
      <c r="C164" s="207"/>
      <c r="D164" s="207"/>
      <c r="E164" s="207" t="s">
        <v>203</v>
      </c>
      <c r="F164" s="207"/>
      <c r="G164" s="207"/>
      <c r="H164" s="207"/>
      <c r="I164" s="208" t="s">
        <v>199</v>
      </c>
      <c r="J164" s="208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200</v>
      </c>
      <c r="B166" s="198" t="s">
        <v>256</v>
      </c>
      <c r="C166" s="198"/>
      <c r="D166" s="198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201</v>
      </c>
      <c r="B167" s="208" t="s">
        <v>199</v>
      </c>
      <c r="C167" s="208"/>
      <c r="D167" s="208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210" t="s">
        <v>240</v>
      </c>
      <c r="E168" s="210"/>
      <c r="F168" s="210"/>
      <c r="G168" s="202"/>
      <c r="H168" s="202"/>
      <c r="I168" s="202"/>
      <c r="J168" s="202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208" t="s">
        <v>237</v>
      </c>
      <c r="H169" s="208"/>
      <c r="I169" s="208"/>
      <c r="J169" s="208"/>
    </row>
    <row r="170" spans="1:15" s="106" customFormat="1" ht="26.25" customHeight="1" x14ac:dyDescent="0.2">
      <c r="A170" s="107"/>
      <c r="B170" s="205" t="s">
        <v>204</v>
      </c>
      <c r="C170" s="205"/>
      <c r="D170" s="205"/>
      <c r="E170" s="203"/>
      <c r="F170" s="203"/>
      <c r="G170" s="209"/>
      <c r="H170" s="209"/>
      <c r="I170" s="203"/>
      <c r="J170" s="203"/>
    </row>
    <row r="171" spans="1:15" s="106" customFormat="1" ht="10.5" customHeight="1" x14ac:dyDescent="0.2">
      <c r="A171" s="107"/>
      <c r="B171" s="205" t="s">
        <v>205</v>
      </c>
      <c r="C171" s="205"/>
      <c r="D171" s="205"/>
      <c r="E171" s="208" t="s">
        <v>207</v>
      </c>
      <c r="F171" s="208"/>
      <c r="G171" s="206" t="s">
        <v>206</v>
      </c>
      <c r="H171" s="206"/>
      <c r="I171" s="206" t="s">
        <v>199</v>
      </c>
      <c r="J171" s="206"/>
    </row>
    <row r="172" spans="1:15" s="106" customFormat="1" ht="23.25" customHeight="1" x14ac:dyDescent="0.2">
      <c r="A172" s="106" t="s">
        <v>208</v>
      </c>
      <c r="B172" s="203"/>
      <c r="C172" s="203"/>
      <c r="D172" s="203"/>
      <c r="E172" s="209"/>
      <c r="F172" s="209"/>
      <c r="G172" s="203"/>
      <c r="H172" s="203"/>
      <c r="I172" s="203"/>
      <c r="J172" s="203"/>
    </row>
    <row r="173" spans="1:15" s="106" customFormat="1" ht="12" customHeight="1" x14ac:dyDescent="0.2">
      <c r="A173" s="41"/>
      <c r="B173" s="208" t="s">
        <v>207</v>
      </c>
      <c r="C173" s="208"/>
      <c r="D173" s="208"/>
      <c r="E173" s="206" t="s">
        <v>206</v>
      </c>
      <c r="F173" s="206"/>
      <c r="G173" s="208" t="s">
        <v>199</v>
      </c>
      <c r="H173" s="208"/>
      <c r="I173" s="211" t="s">
        <v>209</v>
      </c>
      <c r="J173" s="211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58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1.25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I173:J173"/>
    <mergeCell ref="G173:H173"/>
    <mergeCell ref="B172:D172"/>
    <mergeCell ref="E172:F172"/>
    <mergeCell ref="E173:F173"/>
    <mergeCell ref="G172:H172"/>
    <mergeCell ref="B164:D164"/>
    <mergeCell ref="I170:J170"/>
    <mergeCell ref="I171:J171"/>
    <mergeCell ref="B171:D171"/>
    <mergeCell ref="I164:J164"/>
    <mergeCell ref="G170:H170"/>
    <mergeCell ref="E164:H164"/>
    <mergeCell ref="B167:D167"/>
    <mergeCell ref="B173:D173"/>
    <mergeCell ref="E171:F171"/>
    <mergeCell ref="D168:F168"/>
    <mergeCell ref="G169:J169"/>
    <mergeCell ref="I172:J172"/>
    <mergeCell ref="G171:H171"/>
    <mergeCell ref="E170:F170"/>
    <mergeCell ref="A107:H107"/>
    <mergeCell ref="B163:D163"/>
    <mergeCell ref="B170:D170"/>
    <mergeCell ref="B166:D166"/>
    <mergeCell ref="I163:J163"/>
    <mergeCell ref="E163:H163"/>
    <mergeCell ref="A151:H151"/>
    <mergeCell ref="D153:H153"/>
    <mergeCell ref="G168:J168"/>
    <mergeCell ref="B7:H7"/>
    <mergeCell ref="E48:I48"/>
    <mergeCell ref="E78:I78"/>
    <mergeCell ref="E109:I109"/>
    <mergeCell ref="E141:I141"/>
    <mergeCell ref="A1:I1"/>
    <mergeCell ref="A2:I2"/>
    <mergeCell ref="A3:I3"/>
    <mergeCell ref="E5:F5"/>
    <mergeCell ref="B6:H6"/>
    <mergeCell ref="B8:H8"/>
    <mergeCell ref="A46:H46"/>
    <mergeCell ref="A14:H14"/>
    <mergeCell ref="E16:I16"/>
    <mergeCell ref="B10:H10"/>
    <mergeCell ref="B11:H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2016-02-07T14:01:55Z</dcterms:modified>
</cp:coreProperties>
</file>