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20" yWindow="420" windowWidth="9720" windowHeight="7020" tabRatio="801" activeTab="4"/>
  </bookViews>
  <sheets>
    <sheet name="Авазбакеев.2" sheetId="14" r:id="rId1"/>
    <sheet name="С.Кавдык дсад" sheetId="15" r:id="rId2"/>
    <sheet name="Берд.дсад" sheetId="17" r:id="rId3"/>
    <sheet name="Новоат.дсад" sheetId="20" r:id="rId4"/>
    <sheet name="Лист1" sheetId="25" r:id="rId5"/>
  </sheets>
  <calcPr calcId="145621"/>
</workbook>
</file>

<file path=xl/calcChain.xml><?xml version="1.0" encoding="utf-8"?>
<calcChain xmlns="http://schemas.openxmlformats.org/spreadsheetml/2006/main">
  <c r="G21" i="25" l="1"/>
  <c r="I12" i="17" l="1"/>
  <c r="G18" i="25" l="1"/>
  <c r="G12" i="25"/>
  <c r="G10" i="25"/>
  <c r="G8" i="25"/>
  <c r="G4" i="25"/>
  <c r="G3" i="25"/>
  <c r="F18" i="25"/>
  <c r="F12" i="25"/>
  <c r="F10" i="25"/>
  <c r="F8" i="25"/>
  <c r="G5" i="25" l="1"/>
  <c r="I18" i="20" l="1"/>
  <c r="I19" i="20" s="1"/>
  <c r="I23" i="20"/>
  <c r="I12" i="20"/>
  <c r="I13" i="20" s="1"/>
  <c r="I14" i="20" s="1"/>
  <c r="I15" i="20" s="1"/>
  <c r="I9" i="20" s="1"/>
  <c r="I13" i="17"/>
  <c r="I14" i="17" s="1"/>
  <c r="I18" i="14"/>
  <c r="I19" i="14" s="1"/>
  <c r="I18" i="15"/>
  <c r="I19" i="15" s="1"/>
  <c r="I18" i="17"/>
  <c r="I19" i="17" s="1"/>
  <c r="I12" i="15"/>
  <c r="I13" i="15" s="1"/>
  <c r="I14" i="15" s="1"/>
  <c r="I12" i="14"/>
  <c r="I13" i="14" s="1"/>
  <c r="I14" i="14" s="1"/>
  <c r="I28" i="14"/>
  <c r="I24" i="20" l="1"/>
  <c r="I25" i="20" s="1"/>
  <c r="I26" i="20" s="1"/>
  <c r="I27" i="20" s="1"/>
  <c r="I15" i="14"/>
  <c r="I9" i="14" s="1"/>
  <c r="I15" i="17"/>
  <c r="I9" i="17" s="1"/>
  <c r="I26" i="15"/>
  <c r="I15" i="15"/>
  <c r="I9" i="15" s="1"/>
  <c r="I27" i="15" s="1"/>
  <c r="I25" i="17"/>
  <c r="I29" i="14" l="1"/>
  <c r="I30" i="14" s="1"/>
  <c r="I31" i="14" s="1"/>
  <c r="I32" i="14" s="1"/>
  <c r="I26" i="17"/>
  <c r="I27" i="17" s="1"/>
  <c r="I28" i="17" s="1"/>
  <c r="I29" i="17" s="1"/>
  <c r="I28" i="15"/>
  <c r="I29" i="15" s="1"/>
  <c r="I30" i="15" l="1"/>
</calcChain>
</file>

<file path=xl/sharedStrings.xml><?xml version="1.0" encoding="utf-8"?>
<sst xmlns="http://schemas.openxmlformats.org/spreadsheetml/2006/main" count="132" uniqueCount="68">
  <si>
    <t>Количество занятий в месяц (Кз)</t>
  </si>
  <si>
    <t>из них:</t>
  </si>
  <si>
    <t>Стоимость 1 занятия на одного обучающегося (Т/Кз), руб.</t>
  </si>
  <si>
    <t>Директор</t>
  </si>
  <si>
    <t>Главный бухгалтер</t>
  </si>
  <si>
    <t>Количество часов в месяц (Кчас)</t>
  </si>
  <si>
    <t>Количество обучающихся, при индивидуальном обучении (Н)</t>
  </si>
  <si>
    <t>Зарплата педагога в месяц (ЗПп) (СТ час*Кчас), руб.</t>
  </si>
  <si>
    <t>Величина стоимости услуги в месяц на одного обучающегося Т=(Р+П)/Н, руб.</t>
  </si>
  <si>
    <t>Фактические материальные затраты учреждения по оказанию услуги, руб.</t>
  </si>
  <si>
    <t>Материальные затраты учреждения по оказанию услуги в месяц, руб.</t>
  </si>
  <si>
    <t xml:space="preserve">Материальные затраты в месяц, руб. </t>
  </si>
  <si>
    <t>Заработная плата АУП (ЗПауп) (ЗПп*30%), руб.</t>
  </si>
  <si>
    <t>Итого: (ЗПп+ЗПауп), руб.</t>
  </si>
  <si>
    <t>Начисления на зарплату ((ЗПп+ЗПауп)*30,2%), руб.</t>
  </si>
  <si>
    <t>Расходы на оказание услуги (Р) (ЗПп+ЗПауп+НЗ+МЗ), руб.</t>
  </si>
  <si>
    <t>Расходы на оплату труда (ЗПп+ЗПа+НЗ), руб.</t>
  </si>
  <si>
    <t>Расчет тарифа на платную услугу МАОУ Новоатьяловская СОШ</t>
  </si>
  <si>
    <t>Планируемая величина прибыли (П=Р*20%), руб.</t>
  </si>
  <si>
    <t xml:space="preserve">Отпускные педагога с начислениями на оплату труда </t>
  </si>
  <si>
    <t>Расчет тарифа на платную услугу МАОУ "Новоатьяловская СОШ" Бердюгинский детский сад "Колокольчик"</t>
  </si>
  <si>
    <t>воспитатель Ткачук И.Д.</t>
  </si>
  <si>
    <t>Расчет тарифа на платную услугу МАОУ "Новоатьяловская СОШ" Старокавдыкский детский сад "Колосок"</t>
  </si>
  <si>
    <t>Расчет тарифа на платную услугу МАОУ "Новоатьяловская СОШ" Авазбакеево- Красноярский детский сад -начальная школа</t>
  </si>
  <si>
    <t>воспитатель Кормина А.В.</t>
  </si>
  <si>
    <t xml:space="preserve"> </t>
  </si>
  <si>
    <t>Отпускные педагога с начислениями на оплату труда /12</t>
  </si>
  <si>
    <t>Социальное направление: Всезнайка</t>
  </si>
  <si>
    <t>ОУ</t>
  </si>
  <si>
    <t>ДОУ</t>
  </si>
  <si>
    <t>Численность обучающихся</t>
  </si>
  <si>
    <t>Стоимость 1 занятия</t>
  </si>
  <si>
    <t>Наименование кружка</t>
  </si>
  <si>
    <t>Новоатьяловский детский сад</t>
  </si>
  <si>
    <t>Старокавдыкский детский сад</t>
  </si>
  <si>
    <t>Авазбакеевский детский сад</t>
  </si>
  <si>
    <t>Ивановский детский сад</t>
  </si>
  <si>
    <t>Новокавдыкский детский сад</t>
  </si>
  <si>
    <t>-</t>
  </si>
  <si>
    <t>Бердюгинский детский сад</t>
  </si>
  <si>
    <t>Всезнайка</t>
  </si>
  <si>
    <t>Социальное направление: По дороге к азбуке</t>
  </si>
  <si>
    <t>Кол-во занятий в месяц</t>
  </si>
  <si>
    <t>Стоимость на 1 реб.в месяц</t>
  </si>
  <si>
    <t>Стоимость в месяц</t>
  </si>
  <si>
    <t>школа</t>
  </si>
  <si>
    <t>д/сад</t>
  </si>
  <si>
    <t>223,5/29,3*42</t>
  </si>
  <si>
    <t>Отпускные педагога с начислениями на оплату труда</t>
  </si>
  <si>
    <t xml:space="preserve"> Ф.Ф. Исхакова </t>
  </si>
  <si>
    <t>И.И. Нурмухаметова</t>
  </si>
  <si>
    <t>№1-11</t>
  </si>
  <si>
    <t xml:space="preserve">Ф.Ф. Исхакова </t>
  </si>
  <si>
    <t>договора от 01.09.18 №18-48</t>
  </si>
  <si>
    <t>воспитатель Хуснутдинова Г.М.</t>
  </si>
  <si>
    <t>Социальное направление:Веселый счет</t>
  </si>
  <si>
    <t>воспитатель Мукменова Л.А.</t>
  </si>
  <si>
    <t>№83-97</t>
  </si>
  <si>
    <t>Часовая зарплата педагога (СТ час), руб.23731,13 /148,32 ч сред. в  мес.</t>
  </si>
  <si>
    <t>Часовая зарплата педагога (СТ час), руб. 22781,88/148,32 ч сред. в  мес.</t>
  </si>
  <si>
    <t>Часовая зарплата педагога (СТ час), руб. 20883,39/148,32ч сред. в  мес.</t>
  </si>
  <si>
    <t>Социальное направление: Театральный сундучок</t>
  </si>
  <si>
    <t>Часовая зарплата педагога (СТ час), руб. 18984,90/148,32 ч сред. в  мес.</t>
  </si>
  <si>
    <t>Ф.Ф. Исхакова</t>
  </si>
  <si>
    <t>Театральный сундучок</t>
  </si>
  <si>
    <t>Веселый счет</t>
  </si>
  <si>
    <t>По дороге к азбуке</t>
  </si>
  <si>
    <t xml:space="preserve">Платные кружки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</si>
</sst>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7" x14ac:knownFonts="1">
    <font>
      <sz val="10"/>
      <name val="Arial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4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0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2" fontId="2" fillId="0" borderId="0" xfId="0" applyNumberFormat="1" applyFont="1" applyFill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vertical="center"/>
    </xf>
    <xf numFmtId="2" fontId="2" fillId="0" borderId="0" xfId="0" applyNumberFormat="1" applyFont="1" applyBorder="1" applyAlignment="1">
      <alignment vertical="center"/>
    </xf>
    <xf numFmtId="164" fontId="3" fillId="2" borderId="2" xfId="1" applyFont="1" applyFill="1" applyBorder="1" applyAlignment="1">
      <alignment horizontal="center"/>
    </xf>
    <xf numFmtId="164" fontId="2" fillId="2" borderId="2" xfId="1" applyFont="1" applyFill="1" applyBorder="1" applyAlignment="1">
      <alignment horizontal="center"/>
    </xf>
    <xf numFmtId="164" fontId="3" fillId="2" borderId="2" xfId="1" applyFont="1" applyFill="1" applyBorder="1" applyAlignment="1">
      <alignment horizontal="center" vertical="center"/>
    </xf>
    <xf numFmtId="164" fontId="2" fillId="0" borderId="2" xfId="1" applyFont="1" applyFill="1" applyBorder="1" applyAlignment="1">
      <alignment horizontal="center"/>
    </xf>
    <xf numFmtId="164" fontId="3" fillId="3" borderId="0" xfId="1" applyFont="1" applyFill="1" applyBorder="1" applyAlignment="1">
      <alignment horizontal="center"/>
    </xf>
    <xf numFmtId="164" fontId="2" fillId="0" borderId="2" xfId="1" applyFont="1" applyFill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0" fillId="0" borderId="0" xfId="0" applyFill="1"/>
    <xf numFmtId="0" fontId="4" fillId="0" borderId="0" xfId="0" applyFont="1"/>
    <xf numFmtId="0" fontId="0" fillId="0" borderId="7" xfId="0" applyBorder="1"/>
    <xf numFmtId="0" fontId="0" fillId="0" borderId="10" xfId="0" applyBorder="1"/>
    <xf numFmtId="0" fontId="0" fillId="0" borderId="2" xfId="0" applyBorder="1"/>
    <xf numFmtId="0" fontId="1" fillId="0" borderId="2" xfId="0" applyFont="1" applyBorder="1"/>
    <xf numFmtId="0" fontId="1" fillId="0" borderId="10" xfId="0" applyFont="1" applyBorder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wrapText="1"/>
    </xf>
    <xf numFmtId="0" fontId="1" fillId="0" borderId="9" xfId="0" applyFont="1" applyBorder="1"/>
    <xf numFmtId="0" fontId="1" fillId="0" borderId="0" xfId="0" applyFont="1"/>
    <xf numFmtId="0" fontId="0" fillId="0" borderId="1" xfId="0" applyBorder="1"/>
    <xf numFmtId="0" fontId="1" fillId="0" borderId="11" xfId="0" applyFont="1" applyBorder="1"/>
    <xf numFmtId="0" fontId="5" fillId="0" borderId="5" xfId="0" applyFont="1" applyBorder="1" applyAlignment="1">
      <alignment wrapText="1"/>
    </xf>
    <xf numFmtId="0" fontId="5" fillId="0" borderId="0" xfId="0" applyFont="1"/>
    <xf numFmtId="0" fontId="5" fillId="0" borderId="2" xfId="0" applyFont="1" applyBorder="1" applyAlignment="1">
      <alignment horizontal="left"/>
    </xf>
    <xf numFmtId="0" fontId="1" fillId="0" borderId="4" xfId="0" applyFont="1" applyBorder="1"/>
    <xf numFmtId="0" fontId="0" fillId="0" borderId="5" xfId="0" applyBorder="1"/>
    <xf numFmtId="0" fontId="0" fillId="0" borderId="0" xfId="0" applyBorder="1"/>
    <xf numFmtId="0" fontId="1" fillId="0" borderId="1" xfId="0" applyFont="1" applyBorder="1"/>
    <xf numFmtId="0" fontId="1" fillId="0" borderId="12" xfId="0" applyFont="1" applyBorder="1"/>
    <xf numFmtId="0" fontId="1" fillId="0" borderId="6" xfId="0" applyFont="1" applyBorder="1"/>
    <xf numFmtId="0" fontId="0" fillId="0" borderId="6" xfId="0" applyBorder="1"/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2" fillId="0" borderId="3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 wrapText="1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opLeftCell="A4" workbookViewId="0">
      <selection sqref="A1:J36"/>
    </sheetView>
  </sheetViews>
  <sheetFormatPr defaultRowHeight="13.2" x14ac:dyDescent="0.25"/>
  <cols>
    <col min="9" max="9" width="12.88671875" customWidth="1"/>
  </cols>
  <sheetData>
    <row r="1" spans="1:10" ht="15.75" customHeight="1" x14ac:dyDescent="0.25">
      <c r="A1" s="57" t="s">
        <v>23</v>
      </c>
      <c r="B1" s="57"/>
      <c r="C1" s="57"/>
      <c r="D1" s="57"/>
      <c r="E1" s="57"/>
      <c r="F1" s="57"/>
      <c r="G1" s="57"/>
      <c r="H1" s="57"/>
      <c r="I1" s="57"/>
    </row>
    <row r="2" spans="1:10" ht="15.75" customHeight="1" x14ac:dyDescent="0.25">
      <c r="A2" s="57"/>
      <c r="B2" s="57"/>
      <c r="C2" s="57"/>
      <c r="D2" s="57"/>
      <c r="E2" s="57"/>
      <c r="F2" s="57"/>
      <c r="G2" s="57"/>
      <c r="H2" s="57"/>
      <c r="I2" s="57"/>
    </row>
    <row r="3" spans="1:10" ht="15.6" x14ac:dyDescent="0.3">
      <c r="A3" s="68" t="s">
        <v>27</v>
      </c>
      <c r="B3" s="68"/>
      <c r="C3" s="68"/>
      <c r="D3" s="68"/>
      <c r="E3" s="68"/>
      <c r="F3" s="68"/>
      <c r="G3" s="68"/>
      <c r="H3" s="68"/>
      <c r="I3" s="68"/>
      <c r="J3" s="68"/>
    </row>
    <row r="4" spans="1:10" ht="15.6" x14ac:dyDescent="0.3">
      <c r="A4" s="1" t="s">
        <v>54</v>
      </c>
      <c r="B4" s="1"/>
      <c r="C4" s="1"/>
      <c r="D4" s="1"/>
      <c r="E4" s="1"/>
      <c r="F4" s="1"/>
      <c r="G4" s="1"/>
      <c r="H4" s="1"/>
      <c r="I4" s="1"/>
    </row>
    <row r="5" spans="1:10" ht="15.6" x14ac:dyDescent="0.3">
      <c r="A5" s="3" t="s">
        <v>6</v>
      </c>
      <c r="B5" s="3"/>
      <c r="C5" s="3"/>
      <c r="D5" s="3"/>
      <c r="E5" s="4"/>
      <c r="F5" s="3"/>
      <c r="G5" s="2"/>
      <c r="H5" s="2">
        <v>23</v>
      </c>
      <c r="I5" s="1"/>
    </row>
    <row r="6" spans="1:10" ht="15.6" x14ac:dyDescent="0.3">
      <c r="A6" s="67" t="s">
        <v>0</v>
      </c>
      <c r="B6" s="67"/>
      <c r="C6" s="67"/>
      <c r="D6" s="67"/>
      <c r="F6" s="1"/>
      <c r="G6" s="2"/>
      <c r="H6" s="2">
        <v>4</v>
      </c>
      <c r="I6" s="1"/>
    </row>
    <row r="7" spans="1:10" ht="15.6" x14ac:dyDescent="0.3">
      <c r="A7" s="67" t="s">
        <v>5</v>
      </c>
      <c r="B7" s="67"/>
      <c r="C7" s="67"/>
      <c r="D7" s="67"/>
      <c r="F7" s="1"/>
      <c r="G7" s="2"/>
      <c r="H7" s="2">
        <v>4</v>
      </c>
      <c r="I7" s="1"/>
    </row>
    <row r="8" spans="1:10" ht="15.6" x14ac:dyDescent="0.3">
      <c r="A8" s="3"/>
      <c r="B8" s="3"/>
      <c r="C8" s="3"/>
      <c r="D8" s="3"/>
      <c r="E8" s="2"/>
      <c r="F8" s="1"/>
      <c r="G8" s="1"/>
      <c r="H8" s="8"/>
      <c r="I8" s="1"/>
    </row>
    <row r="9" spans="1:10" ht="15.6" x14ac:dyDescent="0.3">
      <c r="A9" s="70" t="s">
        <v>16</v>
      </c>
      <c r="B9" s="70"/>
      <c r="C9" s="70"/>
      <c r="D9" s="70"/>
      <c r="E9" s="70"/>
      <c r="F9" s="70"/>
      <c r="G9" s="70"/>
      <c r="H9" s="70"/>
      <c r="I9" s="13">
        <f>I14+I15</f>
        <v>1039.93344</v>
      </c>
    </row>
    <row r="10" spans="1:10" ht="15.6" x14ac:dyDescent="0.3">
      <c r="A10" s="69" t="s">
        <v>1</v>
      </c>
      <c r="B10" s="69"/>
      <c r="C10" s="69"/>
      <c r="D10" s="69"/>
      <c r="E10" s="69"/>
      <c r="F10" s="69"/>
      <c r="G10" s="69"/>
      <c r="H10" s="69"/>
      <c r="I10" s="10"/>
    </row>
    <row r="11" spans="1:10" ht="31.5" customHeight="1" x14ac:dyDescent="0.3">
      <c r="A11" s="47" t="s">
        <v>59</v>
      </c>
      <c r="B11" s="48"/>
      <c r="C11" s="48"/>
      <c r="D11" s="48"/>
      <c r="E11" s="48"/>
      <c r="F11" s="48"/>
      <c r="G11" s="48"/>
      <c r="H11" s="49"/>
      <c r="I11" s="16">
        <v>153.6</v>
      </c>
    </row>
    <row r="12" spans="1:10" ht="15.6" x14ac:dyDescent="0.3">
      <c r="A12" s="44" t="s">
        <v>7</v>
      </c>
      <c r="B12" s="45"/>
      <c r="C12" s="45"/>
      <c r="D12" s="45"/>
      <c r="E12" s="45"/>
      <c r="F12" s="45"/>
      <c r="G12" s="45"/>
      <c r="H12" s="46"/>
      <c r="I12" s="16">
        <f>I11*H7</f>
        <v>614.4</v>
      </c>
    </row>
    <row r="13" spans="1:10" ht="15.6" x14ac:dyDescent="0.3">
      <c r="A13" s="64" t="s">
        <v>12</v>
      </c>
      <c r="B13" s="65"/>
      <c r="C13" s="65"/>
      <c r="D13" s="65"/>
      <c r="E13" s="65"/>
      <c r="F13" s="65"/>
      <c r="G13" s="65"/>
      <c r="H13" s="66"/>
      <c r="I13" s="16">
        <f>I12*0.3</f>
        <v>184.32</v>
      </c>
    </row>
    <row r="14" spans="1:10" ht="15.6" x14ac:dyDescent="0.3">
      <c r="A14" s="44" t="s">
        <v>13</v>
      </c>
      <c r="B14" s="45"/>
      <c r="C14" s="45"/>
      <c r="D14" s="45"/>
      <c r="E14" s="45"/>
      <c r="F14" s="45"/>
      <c r="G14" s="45"/>
      <c r="H14" s="46"/>
      <c r="I14" s="16">
        <f>I12+I13</f>
        <v>798.72</v>
      </c>
    </row>
    <row r="15" spans="1:10" ht="15.6" x14ac:dyDescent="0.3">
      <c r="A15" s="44" t="s">
        <v>14</v>
      </c>
      <c r="B15" s="45"/>
      <c r="C15" s="45"/>
      <c r="D15" s="45"/>
      <c r="E15" s="45"/>
      <c r="F15" s="45"/>
      <c r="G15" s="45"/>
      <c r="H15" s="46"/>
      <c r="I15" s="16">
        <f>I14*0.302</f>
        <v>241.21343999999999</v>
      </c>
    </row>
    <row r="16" spans="1:10" ht="15.6" x14ac:dyDescent="0.3">
      <c r="A16" s="56" t="s">
        <v>48</v>
      </c>
      <c r="B16" s="56"/>
      <c r="C16" s="56"/>
      <c r="D16" s="56"/>
      <c r="E16" s="56"/>
      <c r="F16" s="56"/>
      <c r="G16" s="56"/>
      <c r="H16" s="56"/>
      <c r="I16" s="17">
        <v>217.93</v>
      </c>
    </row>
    <row r="17" spans="1:10" ht="15.6" x14ac:dyDescent="0.3">
      <c r="A17" s="67"/>
      <c r="B17" s="67"/>
      <c r="C17" s="67"/>
      <c r="D17" s="67"/>
      <c r="E17" s="2"/>
      <c r="F17" s="1"/>
      <c r="G17" s="1"/>
      <c r="H17" s="1"/>
      <c r="I17" s="1"/>
    </row>
    <row r="18" spans="1:10" ht="15.75" customHeight="1" x14ac:dyDescent="0.3">
      <c r="A18" s="50" t="s">
        <v>9</v>
      </c>
      <c r="B18" s="51"/>
      <c r="C18" s="51"/>
      <c r="D18" s="51"/>
      <c r="E18" s="51"/>
      <c r="F18" s="51"/>
      <c r="G18" s="51"/>
      <c r="H18" s="52"/>
      <c r="I18" s="15">
        <f>SUM(I20:I26)</f>
        <v>0</v>
      </c>
    </row>
    <row r="19" spans="1:10" ht="15.75" customHeight="1" x14ac:dyDescent="0.3">
      <c r="A19" s="47" t="s">
        <v>10</v>
      </c>
      <c r="B19" s="48"/>
      <c r="C19" s="48"/>
      <c r="D19" s="48"/>
      <c r="E19" s="48"/>
      <c r="F19" s="48"/>
      <c r="G19" s="48"/>
      <c r="H19" s="49"/>
      <c r="I19" s="15">
        <f>I18/12</f>
        <v>0</v>
      </c>
    </row>
    <row r="20" spans="1:10" ht="15.75" hidden="1" customHeight="1" x14ac:dyDescent="0.3">
      <c r="A20" s="53"/>
      <c r="B20" s="54"/>
      <c r="C20" s="54"/>
      <c r="D20" s="54"/>
      <c r="E20" s="54"/>
      <c r="F20" s="54"/>
      <c r="G20" s="54"/>
      <c r="H20" s="55"/>
      <c r="I20" s="18"/>
    </row>
    <row r="21" spans="1:10" ht="15.75" hidden="1" customHeight="1" x14ac:dyDescent="0.3">
      <c r="A21" s="53"/>
      <c r="B21" s="54"/>
      <c r="C21" s="54"/>
      <c r="D21" s="54"/>
      <c r="E21" s="54"/>
      <c r="F21" s="54"/>
      <c r="G21" s="54"/>
      <c r="H21" s="55"/>
      <c r="I21" s="18"/>
    </row>
    <row r="22" spans="1:10" ht="15.75" hidden="1" customHeight="1" x14ac:dyDescent="0.3">
      <c r="A22" s="53"/>
      <c r="B22" s="54"/>
      <c r="C22" s="54"/>
      <c r="D22" s="54"/>
      <c r="E22" s="54"/>
      <c r="F22" s="54"/>
      <c r="G22" s="54"/>
      <c r="H22" s="55"/>
      <c r="I22" s="18"/>
    </row>
    <row r="23" spans="1:10" ht="15.75" hidden="1" customHeight="1" x14ac:dyDescent="0.3">
      <c r="A23" s="53"/>
      <c r="B23" s="54"/>
      <c r="C23" s="54"/>
      <c r="D23" s="54"/>
      <c r="E23" s="54"/>
      <c r="F23" s="54"/>
      <c r="G23" s="54"/>
      <c r="H23" s="55"/>
      <c r="I23" s="18"/>
    </row>
    <row r="24" spans="1:10" ht="15.75" hidden="1" customHeight="1" x14ac:dyDescent="0.3">
      <c r="A24" s="53"/>
      <c r="B24" s="54"/>
      <c r="C24" s="54"/>
      <c r="D24" s="54"/>
      <c r="E24" s="54"/>
      <c r="F24" s="54"/>
      <c r="G24" s="54"/>
      <c r="H24" s="55"/>
      <c r="I24" s="18"/>
    </row>
    <row r="25" spans="1:10" ht="15.75" hidden="1" customHeight="1" x14ac:dyDescent="0.3">
      <c r="A25" s="53"/>
      <c r="B25" s="54"/>
      <c r="C25" s="54"/>
      <c r="D25" s="54"/>
      <c r="E25" s="54"/>
      <c r="F25" s="54"/>
      <c r="G25" s="54"/>
      <c r="H25" s="55"/>
      <c r="I25" s="18"/>
    </row>
    <row r="26" spans="1:10" ht="15.75" hidden="1" customHeight="1" x14ac:dyDescent="0.3">
      <c r="A26" s="58"/>
      <c r="B26" s="59"/>
      <c r="C26" s="59"/>
      <c r="D26" s="59"/>
      <c r="E26" s="59"/>
      <c r="F26" s="59"/>
      <c r="G26" s="59"/>
      <c r="H26" s="60"/>
      <c r="I26" s="19"/>
      <c r="J26" s="12"/>
    </row>
    <row r="27" spans="1:10" ht="15.6" x14ac:dyDescent="0.3">
      <c r="A27" s="7"/>
      <c r="B27" s="7"/>
      <c r="C27" s="7"/>
      <c r="D27" s="7"/>
      <c r="E27" s="7"/>
      <c r="F27" s="7"/>
      <c r="G27" s="7"/>
      <c r="H27" s="7"/>
      <c r="I27" s="9"/>
    </row>
    <row r="28" spans="1:10" ht="15.6" x14ac:dyDescent="0.3">
      <c r="A28" s="61" t="s">
        <v>11</v>
      </c>
      <c r="B28" s="62"/>
      <c r="C28" s="62"/>
      <c r="D28" s="62"/>
      <c r="E28" s="62"/>
      <c r="F28" s="62"/>
      <c r="G28" s="62"/>
      <c r="H28" s="63"/>
      <c r="I28" s="13">
        <f>I18/12</f>
        <v>0</v>
      </c>
    </row>
    <row r="29" spans="1:10" ht="15.6" x14ac:dyDescent="0.3">
      <c r="A29" s="44" t="s">
        <v>15</v>
      </c>
      <c r="B29" s="45"/>
      <c r="C29" s="45"/>
      <c r="D29" s="45"/>
      <c r="E29" s="45"/>
      <c r="F29" s="45"/>
      <c r="G29" s="45"/>
      <c r="H29" s="46"/>
      <c r="I29" s="14">
        <f>I9+I28+I16</f>
        <v>1257.8634400000001</v>
      </c>
    </row>
    <row r="30" spans="1:10" ht="15.6" x14ac:dyDescent="0.3">
      <c r="A30" s="44" t="s">
        <v>18</v>
      </c>
      <c r="B30" s="45"/>
      <c r="C30" s="45"/>
      <c r="D30" s="45"/>
      <c r="E30" s="45"/>
      <c r="F30" s="45"/>
      <c r="G30" s="45"/>
      <c r="H30" s="46"/>
      <c r="I30" s="14">
        <f>I29*0.2</f>
        <v>251.57268800000003</v>
      </c>
    </row>
    <row r="31" spans="1:10" ht="15.6" x14ac:dyDescent="0.3">
      <c r="A31" s="44" t="s">
        <v>8</v>
      </c>
      <c r="B31" s="45"/>
      <c r="C31" s="45"/>
      <c r="D31" s="45"/>
      <c r="E31" s="45"/>
      <c r="F31" s="45"/>
      <c r="G31" s="45"/>
      <c r="H31" s="46"/>
      <c r="I31" s="14">
        <f>(I29+I30)/H5</f>
        <v>65.627657739130441</v>
      </c>
    </row>
    <row r="32" spans="1:10" ht="15.6" x14ac:dyDescent="0.3">
      <c r="A32" s="44" t="s">
        <v>2</v>
      </c>
      <c r="B32" s="45"/>
      <c r="C32" s="45"/>
      <c r="D32" s="45"/>
      <c r="E32" s="45"/>
      <c r="F32" s="45"/>
      <c r="G32" s="45"/>
      <c r="H32" s="46"/>
      <c r="I32" s="14">
        <f>I31/H6</f>
        <v>16.40691443478261</v>
      </c>
    </row>
    <row r="33" spans="1:9" ht="15.6" x14ac:dyDescent="0.3">
      <c r="A33" s="1"/>
      <c r="B33" s="1"/>
      <c r="C33" s="1"/>
      <c r="D33" s="1"/>
      <c r="E33" s="1"/>
      <c r="F33" s="1"/>
      <c r="G33" s="1"/>
      <c r="H33" s="1"/>
      <c r="I33" s="1"/>
    </row>
    <row r="34" spans="1:9" ht="15.6" x14ac:dyDescent="0.3">
      <c r="A34" s="1"/>
      <c r="B34" s="1" t="s">
        <v>3</v>
      </c>
      <c r="C34" s="1"/>
      <c r="D34" s="1"/>
      <c r="E34" s="5"/>
      <c r="F34" s="5"/>
      <c r="G34" t="s">
        <v>63</v>
      </c>
      <c r="H34" s="3"/>
      <c r="I34" s="1"/>
    </row>
    <row r="35" spans="1:9" ht="15.6" x14ac:dyDescent="0.3">
      <c r="A35" s="1"/>
      <c r="B35" s="1"/>
      <c r="C35" s="1"/>
      <c r="D35" s="1"/>
      <c r="E35" s="1"/>
      <c r="F35" s="1"/>
      <c r="H35" s="1"/>
      <c r="I35" s="1"/>
    </row>
    <row r="36" spans="1:9" ht="15.6" x14ac:dyDescent="0.3">
      <c r="A36" s="1"/>
      <c r="B36" s="1" t="s">
        <v>4</v>
      </c>
      <c r="C36" s="1"/>
      <c r="D36" s="1"/>
      <c r="E36" s="6"/>
      <c r="F36" s="6"/>
      <c r="G36" t="s">
        <v>50</v>
      </c>
      <c r="H36" s="1"/>
      <c r="I36" s="1"/>
    </row>
  </sheetData>
  <mergeCells count="27">
    <mergeCell ref="A1:I2"/>
    <mergeCell ref="A26:H26"/>
    <mergeCell ref="A28:H28"/>
    <mergeCell ref="A12:H12"/>
    <mergeCell ref="A13:H13"/>
    <mergeCell ref="A14:H14"/>
    <mergeCell ref="A15:H15"/>
    <mergeCell ref="A17:D17"/>
    <mergeCell ref="A3:J3"/>
    <mergeCell ref="A6:D6"/>
    <mergeCell ref="A25:H25"/>
    <mergeCell ref="A23:H23"/>
    <mergeCell ref="A24:H24"/>
    <mergeCell ref="A10:H10"/>
    <mergeCell ref="A7:D7"/>
    <mergeCell ref="A9:H9"/>
    <mergeCell ref="A32:H32"/>
    <mergeCell ref="A31:H31"/>
    <mergeCell ref="A11:H11"/>
    <mergeCell ref="A18:H18"/>
    <mergeCell ref="A19:H19"/>
    <mergeCell ref="A29:H29"/>
    <mergeCell ref="A30:H30"/>
    <mergeCell ref="A20:H20"/>
    <mergeCell ref="A21:H21"/>
    <mergeCell ref="A22:H22"/>
    <mergeCell ref="A16:H16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topLeftCell="A10" workbookViewId="0">
      <selection sqref="A1:J40"/>
    </sheetView>
  </sheetViews>
  <sheetFormatPr defaultRowHeight="13.2" x14ac:dyDescent="0.25"/>
  <cols>
    <col min="9" max="9" width="12.44140625" customWidth="1"/>
  </cols>
  <sheetData>
    <row r="1" spans="1:11" ht="15.75" customHeight="1" x14ac:dyDescent="0.25">
      <c r="A1" s="57" t="s">
        <v>22</v>
      </c>
      <c r="B1" s="57"/>
      <c r="C1" s="57"/>
      <c r="D1" s="57"/>
      <c r="E1" s="57"/>
      <c r="F1" s="57"/>
      <c r="G1" s="57"/>
      <c r="H1" s="57"/>
      <c r="I1" s="57"/>
    </row>
    <row r="2" spans="1:11" ht="15.75" customHeight="1" x14ac:dyDescent="0.25">
      <c r="A2" s="57"/>
      <c r="B2" s="57"/>
      <c r="C2" s="57"/>
      <c r="D2" s="57"/>
      <c r="E2" s="57"/>
      <c r="F2" s="57"/>
      <c r="G2" s="57"/>
      <c r="H2" s="57"/>
      <c r="I2" s="57"/>
    </row>
    <row r="3" spans="1:11" ht="15.6" x14ac:dyDescent="0.3">
      <c r="A3" s="68" t="s">
        <v>41</v>
      </c>
      <c r="B3" s="68"/>
      <c r="C3" s="68"/>
      <c r="D3" s="68"/>
      <c r="E3" s="68"/>
      <c r="F3" s="68"/>
      <c r="G3" s="68"/>
      <c r="H3" s="68"/>
      <c r="I3" s="68"/>
      <c r="J3" s="68"/>
    </row>
    <row r="4" spans="1:11" ht="15.6" x14ac:dyDescent="0.3">
      <c r="A4" s="1" t="s">
        <v>21</v>
      </c>
      <c r="B4" s="1"/>
      <c r="C4" s="1"/>
      <c r="D4" s="1"/>
      <c r="E4" s="1"/>
      <c r="F4" s="1"/>
      <c r="G4" s="1"/>
      <c r="H4" s="1"/>
      <c r="I4" s="1"/>
    </row>
    <row r="5" spans="1:11" ht="15.6" x14ac:dyDescent="0.3">
      <c r="A5" s="3" t="s">
        <v>6</v>
      </c>
      <c r="B5" s="3"/>
      <c r="C5" s="3"/>
      <c r="D5" s="3"/>
      <c r="E5" s="4"/>
      <c r="F5" s="3"/>
      <c r="G5" s="2"/>
      <c r="H5" s="2">
        <v>21</v>
      </c>
      <c r="I5" s="1"/>
      <c r="K5" s="31" t="s">
        <v>53</v>
      </c>
    </row>
    <row r="6" spans="1:11" ht="15.6" x14ac:dyDescent="0.3">
      <c r="A6" s="67" t="s">
        <v>0</v>
      </c>
      <c r="B6" s="67"/>
      <c r="C6" s="67"/>
      <c r="D6" s="67"/>
      <c r="F6" s="1"/>
      <c r="G6" s="2"/>
      <c r="H6" s="2">
        <v>4</v>
      </c>
      <c r="I6" s="1"/>
    </row>
    <row r="7" spans="1:11" ht="15.6" x14ac:dyDescent="0.3">
      <c r="A7" s="67" t="s">
        <v>5</v>
      </c>
      <c r="B7" s="67"/>
      <c r="C7" s="67"/>
      <c r="D7" s="67"/>
      <c r="F7" s="1"/>
      <c r="G7" s="2"/>
      <c r="H7" s="2">
        <v>4</v>
      </c>
      <c r="I7" s="1"/>
    </row>
    <row r="8" spans="1:11" ht="15.6" x14ac:dyDescent="0.3">
      <c r="A8" s="3"/>
      <c r="B8" s="3"/>
      <c r="C8" s="3"/>
      <c r="D8" s="3"/>
      <c r="E8" s="2" t="s">
        <v>25</v>
      </c>
      <c r="F8" s="1"/>
      <c r="G8" s="1"/>
      <c r="H8" s="8"/>
      <c r="I8" s="1"/>
    </row>
    <row r="9" spans="1:11" ht="15.6" x14ac:dyDescent="0.3">
      <c r="A9" s="70" t="s">
        <v>16</v>
      </c>
      <c r="B9" s="70"/>
      <c r="C9" s="70"/>
      <c r="D9" s="70"/>
      <c r="E9" s="70"/>
      <c r="F9" s="70"/>
      <c r="G9" s="70"/>
      <c r="H9" s="70"/>
      <c r="I9" s="13">
        <f>I14+I15</f>
        <v>953.27232000000004</v>
      </c>
    </row>
    <row r="10" spans="1:11" ht="15.6" x14ac:dyDescent="0.3">
      <c r="A10" s="69" t="s">
        <v>1</v>
      </c>
      <c r="B10" s="69"/>
      <c r="C10" s="69"/>
      <c r="D10" s="69"/>
      <c r="E10" s="69"/>
      <c r="F10" s="69"/>
      <c r="G10" s="69"/>
      <c r="H10" s="69"/>
      <c r="I10" s="10"/>
    </row>
    <row r="11" spans="1:11" ht="15.6" x14ac:dyDescent="0.3">
      <c r="A11" s="47" t="s">
        <v>60</v>
      </c>
      <c r="B11" s="48"/>
      <c r="C11" s="48"/>
      <c r="D11" s="48"/>
      <c r="E11" s="48"/>
      <c r="F11" s="48"/>
      <c r="G11" s="48"/>
      <c r="H11" s="49"/>
      <c r="I11" s="16">
        <v>140.80000000000001</v>
      </c>
    </row>
    <row r="12" spans="1:11" ht="15.6" x14ac:dyDescent="0.3">
      <c r="A12" s="44" t="s">
        <v>7</v>
      </c>
      <c r="B12" s="45"/>
      <c r="C12" s="45"/>
      <c r="D12" s="45"/>
      <c r="E12" s="45"/>
      <c r="F12" s="45"/>
      <c r="G12" s="45"/>
      <c r="H12" s="46"/>
      <c r="I12" s="16">
        <f>I11*H7</f>
        <v>563.20000000000005</v>
      </c>
    </row>
    <row r="13" spans="1:11" ht="15.6" x14ac:dyDescent="0.3">
      <c r="A13" s="64" t="s">
        <v>12</v>
      </c>
      <c r="B13" s="65"/>
      <c r="C13" s="65"/>
      <c r="D13" s="65"/>
      <c r="E13" s="65"/>
      <c r="F13" s="65"/>
      <c r="G13" s="65"/>
      <c r="H13" s="66"/>
      <c r="I13" s="16">
        <f>I12*0.3</f>
        <v>168.96</v>
      </c>
    </row>
    <row r="14" spans="1:11" ht="15.6" x14ac:dyDescent="0.3">
      <c r="A14" s="44" t="s">
        <v>13</v>
      </c>
      <c r="B14" s="45"/>
      <c r="C14" s="45"/>
      <c r="D14" s="45"/>
      <c r="E14" s="45"/>
      <c r="F14" s="45"/>
      <c r="G14" s="45"/>
      <c r="H14" s="46"/>
      <c r="I14" s="16">
        <f>I12+I13</f>
        <v>732.16000000000008</v>
      </c>
    </row>
    <row r="15" spans="1:11" ht="15.6" x14ac:dyDescent="0.3">
      <c r="A15" s="44" t="s">
        <v>14</v>
      </c>
      <c r="B15" s="45"/>
      <c r="C15" s="45"/>
      <c r="D15" s="45"/>
      <c r="E15" s="45"/>
      <c r="F15" s="45"/>
      <c r="G15" s="45"/>
      <c r="H15" s="46"/>
      <c r="I15" s="16">
        <f>I14*0.302</f>
        <v>221.11232000000001</v>
      </c>
    </row>
    <row r="16" spans="1:11" ht="15.6" x14ac:dyDescent="0.3">
      <c r="A16" s="56" t="s">
        <v>26</v>
      </c>
      <c r="B16" s="56"/>
      <c r="C16" s="56"/>
      <c r="D16" s="56"/>
      <c r="E16" s="56"/>
      <c r="F16" s="56"/>
      <c r="G16" s="56"/>
      <c r="H16" s="56"/>
      <c r="I16" s="17">
        <v>208.05</v>
      </c>
    </row>
    <row r="17" spans="1:10" ht="15.6" x14ac:dyDescent="0.3">
      <c r="A17" s="67"/>
      <c r="B17" s="67"/>
      <c r="C17" s="67"/>
      <c r="D17" s="67"/>
      <c r="E17" s="2"/>
      <c r="F17" s="1"/>
      <c r="G17" s="1"/>
      <c r="H17" s="1"/>
      <c r="I17" s="1"/>
    </row>
    <row r="18" spans="1:10" ht="15.6" x14ac:dyDescent="0.3">
      <c r="A18" s="50" t="s">
        <v>9</v>
      </c>
      <c r="B18" s="51"/>
      <c r="C18" s="51"/>
      <c r="D18" s="51"/>
      <c r="E18" s="51"/>
      <c r="F18" s="51"/>
      <c r="G18" s="51"/>
      <c r="H18" s="52"/>
      <c r="I18" s="15">
        <f>SUM(I20:I24)</f>
        <v>0</v>
      </c>
    </row>
    <row r="19" spans="1:10" ht="15.6" x14ac:dyDescent="0.3">
      <c r="A19" s="47" t="s">
        <v>10</v>
      </c>
      <c r="B19" s="48"/>
      <c r="C19" s="48"/>
      <c r="D19" s="48"/>
      <c r="E19" s="48"/>
      <c r="F19" s="48"/>
      <c r="G19" s="48"/>
      <c r="H19" s="49"/>
      <c r="I19" s="15">
        <f>I18/12</f>
        <v>0</v>
      </c>
    </row>
    <row r="20" spans="1:10" ht="15.6" x14ac:dyDescent="0.3">
      <c r="A20" s="74"/>
      <c r="B20" s="74"/>
      <c r="C20" s="74"/>
      <c r="D20" s="74"/>
      <c r="E20" s="74"/>
      <c r="F20" s="74"/>
      <c r="G20" s="74"/>
      <c r="H20" s="74"/>
      <c r="I20" s="11"/>
      <c r="J20" s="12"/>
    </row>
    <row r="21" spans="1:10" ht="15.6" x14ac:dyDescent="0.3">
      <c r="A21" s="71"/>
      <c r="B21" s="72"/>
      <c r="C21" s="72"/>
      <c r="D21" s="72"/>
      <c r="E21" s="72"/>
      <c r="F21" s="72"/>
      <c r="G21" s="72"/>
      <c r="H21" s="73"/>
      <c r="I21" s="11"/>
      <c r="J21" s="12"/>
    </row>
    <row r="22" spans="1:10" ht="15.6" hidden="1" x14ac:dyDescent="0.3">
      <c r="A22" s="71"/>
      <c r="B22" s="72"/>
      <c r="C22" s="72"/>
      <c r="D22" s="72"/>
      <c r="E22" s="72"/>
      <c r="F22" s="72"/>
      <c r="G22" s="72"/>
      <c r="H22" s="73"/>
      <c r="I22" s="11"/>
      <c r="J22" s="12"/>
    </row>
    <row r="23" spans="1:10" ht="15.6" hidden="1" x14ac:dyDescent="0.3">
      <c r="A23" s="71"/>
      <c r="B23" s="72"/>
      <c r="C23" s="72"/>
      <c r="D23" s="72"/>
      <c r="E23" s="72"/>
      <c r="F23" s="72"/>
      <c r="G23" s="72"/>
      <c r="H23" s="73"/>
      <c r="I23" s="11"/>
      <c r="J23" s="12"/>
    </row>
    <row r="24" spans="1:10" ht="15.6" hidden="1" x14ac:dyDescent="0.3">
      <c r="A24" s="71"/>
      <c r="B24" s="72"/>
      <c r="C24" s="72"/>
      <c r="D24" s="72"/>
      <c r="E24" s="72"/>
      <c r="F24" s="72"/>
      <c r="G24" s="72"/>
      <c r="H24" s="73"/>
      <c r="I24" s="11"/>
      <c r="J24" s="12"/>
    </row>
    <row r="25" spans="1:10" ht="15.6" x14ac:dyDescent="0.3">
      <c r="A25" s="7"/>
      <c r="B25" s="7"/>
      <c r="C25" s="7"/>
      <c r="D25" s="7"/>
      <c r="E25" s="7"/>
      <c r="F25" s="7"/>
      <c r="G25" s="7"/>
      <c r="H25" s="7"/>
      <c r="I25" s="9"/>
    </row>
    <row r="26" spans="1:10" ht="15.6" x14ac:dyDescent="0.3">
      <c r="A26" s="61" t="s">
        <v>11</v>
      </c>
      <c r="B26" s="62"/>
      <c r="C26" s="62"/>
      <c r="D26" s="62"/>
      <c r="E26" s="62"/>
      <c r="F26" s="62"/>
      <c r="G26" s="62"/>
      <c r="H26" s="63"/>
      <c r="I26" s="13">
        <f>I18/12</f>
        <v>0</v>
      </c>
    </row>
    <row r="27" spans="1:10" ht="15.6" x14ac:dyDescent="0.3">
      <c r="A27" s="44" t="s">
        <v>15</v>
      </c>
      <c r="B27" s="45"/>
      <c r="C27" s="45"/>
      <c r="D27" s="45"/>
      <c r="E27" s="45"/>
      <c r="F27" s="45"/>
      <c r="G27" s="45"/>
      <c r="H27" s="46"/>
      <c r="I27" s="14">
        <f>I9+I26+I16</f>
        <v>1161.32232</v>
      </c>
    </row>
    <row r="28" spans="1:10" ht="15.6" x14ac:dyDescent="0.3">
      <c r="A28" s="44" t="s">
        <v>18</v>
      </c>
      <c r="B28" s="45"/>
      <c r="C28" s="45"/>
      <c r="D28" s="45"/>
      <c r="E28" s="45"/>
      <c r="F28" s="45"/>
      <c r="G28" s="45"/>
      <c r="H28" s="46"/>
      <c r="I28" s="14">
        <f>I27*0.2</f>
        <v>232.264464</v>
      </c>
    </row>
    <row r="29" spans="1:10" ht="15.6" x14ac:dyDescent="0.3">
      <c r="A29" s="44" t="s">
        <v>8</v>
      </c>
      <c r="B29" s="45"/>
      <c r="C29" s="45"/>
      <c r="D29" s="45"/>
      <c r="E29" s="45"/>
      <c r="F29" s="45"/>
      <c r="G29" s="45"/>
      <c r="H29" s="46"/>
      <c r="I29" s="14">
        <f>(I27+I28)/H5</f>
        <v>66.361275428571432</v>
      </c>
    </row>
    <row r="30" spans="1:10" ht="15.6" x14ac:dyDescent="0.3">
      <c r="A30" s="44" t="s">
        <v>2</v>
      </c>
      <c r="B30" s="45"/>
      <c r="C30" s="45"/>
      <c r="D30" s="45"/>
      <c r="E30" s="45"/>
      <c r="F30" s="45"/>
      <c r="G30" s="45"/>
      <c r="H30" s="46"/>
      <c r="I30" s="14">
        <f>I29/H6</f>
        <v>16.590318857142858</v>
      </c>
    </row>
    <row r="31" spans="1:10" ht="15.6" x14ac:dyDescent="0.3">
      <c r="A31" s="1"/>
      <c r="B31" s="1"/>
      <c r="C31" s="1"/>
      <c r="D31" s="1"/>
      <c r="E31" s="1"/>
      <c r="F31" s="1"/>
      <c r="G31" s="1"/>
      <c r="H31" s="1"/>
      <c r="I31" s="1"/>
    </row>
    <row r="32" spans="1:10" ht="15.6" x14ac:dyDescent="0.3">
      <c r="A32" s="1"/>
      <c r="B32" s="1" t="s">
        <v>3</v>
      </c>
      <c r="C32" s="1"/>
      <c r="D32" s="1"/>
      <c r="E32" s="5"/>
      <c r="F32" s="5"/>
      <c r="G32" t="s">
        <v>49</v>
      </c>
      <c r="H32" s="3"/>
      <c r="I32" s="1"/>
    </row>
    <row r="33" spans="1:9" ht="15.6" x14ac:dyDescent="0.3">
      <c r="A33" s="1"/>
      <c r="B33" s="1"/>
      <c r="C33" s="1"/>
      <c r="D33" s="1"/>
      <c r="E33" s="1"/>
      <c r="F33" s="1"/>
      <c r="H33" s="1"/>
      <c r="I33" s="1"/>
    </row>
    <row r="34" spans="1:9" ht="15.6" x14ac:dyDescent="0.3">
      <c r="A34" s="1"/>
      <c r="B34" s="1" t="s">
        <v>4</v>
      </c>
      <c r="C34" s="1"/>
      <c r="D34" s="1"/>
      <c r="E34" s="6"/>
      <c r="F34" s="6"/>
      <c r="G34" t="s">
        <v>50</v>
      </c>
      <c r="H34" s="1"/>
      <c r="I34" s="1"/>
    </row>
  </sheetData>
  <mergeCells count="25">
    <mergeCell ref="A1:I2"/>
    <mergeCell ref="A23:H23"/>
    <mergeCell ref="A24:H24"/>
    <mergeCell ref="A26:H26"/>
    <mergeCell ref="A27:H27"/>
    <mergeCell ref="A17:D17"/>
    <mergeCell ref="A18:H18"/>
    <mergeCell ref="A20:H20"/>
    <mergeCell ref="A21:H21"/>
    <mergeCell ref="A22:H22"/>
    <mergeCell ref="A11:H11"/>
    <mergeCell ref="A12:H12"/>
    <mergeCell ref="A13:H13"/>
    <mergeCell ref="A15:H15"/>
    <mergeCell ref="A16:H16"/>
    <mergeCell ref="A10:H10"/>
    <mergeCell ref="A19:H19"/>
    <mergeCell ref="A30:H30"/>
    <mergeCell ref="A28:H28"/>
    <mergeCell ref="A29:H29"/>
    <mergeCell ref="A3:J3"/>
    <mergeCell ref="A6:D6"/>
    <mergeCell ref="A7:D7"/>
    <mergeCell ref="A9:H9"/>
    <mergeCell ref="A14:H14"/>
  </mergeCells>
  <phoneticPr fontId="0" type="noConversion"/>
  <pageMargins left="0.7" right="0.7" top="0.75" bottom="0.75" header="0.3" footer="0.3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topLeftCell="A4" workbookViewId="0">
      <selection sqref="A1:J35"/>
    </sheetView>
  </sheetViews>
  <sheetFormatPr defaultRowHeight="13.2" x14ac:dyDescent="0.25"/>
  <cols>
    <col min="9" max="9" width="13.88671875" customWidth="1"/>
  </cols>
  <sheetData>
    <row r="1" spans="1:12" ht="15.75" customHeight="1" x14ac:dyDescent="0.25">
      <c r="A1" s="57" t="s">
        <v>20</v>
      </c>
      <c r="B1" s="57"/>
      <c r="C1" s="57"/>
      <c r="D1" s="57"/>
      <c r="E1" s="57"/>
      <c r="F1" s="57"/>
      <c r="G1" s="57"/>
      <c r="H1" s="57"/>
      <c r="I1" s="57"/>
    </row>
    <row r="2" spans="1:12" ht="15.75" customHeight="1" x14ac:dyDescent="0.25">
      <c r="A2" s="57"/>
      <c r="B2" s="57"/>
      <c r="C2" s="57"/>
      <c r="D2" s="57"/>
      <c r="E2" s="57"/>
      <c r="F2" s="57"/>
      <c r="G2" s="57"/>
      <c r="H2" s="57"/>
      <c r="I2" s="57"/>
    </row>
    <row r="3" spans="1:12" ht="15.6" x14ac:dyDescent="0.3">
      <c r="A3" s="68" t="s">
        <v>61</v>
      </c>
      <c r="B3" s="68"/>
      <c r="C3" s="68"/>
      <c r="D3" s="68"/>
      <c r="E3" s="68"/>
      <c r="F3" s="68"/>
      <c r="G3" s="68"/>
      <c r="H3" s="68"/>
      <c r="I3" s="68"/>
      <c r="J3" s="68"/>
    </row>
    <row r="4" spans="1:12" ht="15.6" x14ac:dyDescent="0.3">
      <c r="A4" s="1" t="s">
        <v>24</v>
      </c>
      <c r="B4" s="1"/>
      <c r="C4" s="1"/>
      <c r="D4" s="1"/>
      <c r="E4" s="1"/>
      <c r="F4" s="1"/>
      <c r="G4" s="1"/>
      <c r="H4" s="1"/>
      <c r="I4" s="1"/>
    </row>
    <row r="5" spans="1:12" ht="15.6" x14ac:dyDescent="0.3">
      <c r="A5" s="3" t="s">
        <v>6</v>
      </c>
      <c r="B5" s="3"/>
      <c r="C5" s="3"/>
      <c r="D5" s="3"/>
      <c r="E5" s="4"/>
      <c r="F5" s="3"/>
      <c r="G5" s="2"/>
      <c r="H5" s="2">
        <v>15</v>
      </c>
      <c r="I5" s="1"/>
      <c r="J5" s="31" t="s">
        <v>51</v>
      </c>
    </row>
    <row r="6" spans="1:12" ht="15.6" x14ac:dyDescent="0.3">
      <c r="A6" s="67" t="s">
        <v>0</v>
      </c>
      <c r="B6" s="67"/>
      <c r="C6" s="67"/>
      <c r="D6" s="67"/>
      <c r="F6" s="1"/>
      <c r="G6" s="2"/>
      <c r="H6" s="2">
        <v>4</v>
      </c>
      <c r="I6" s="1"/>
    </row>
    <row r="7" spans="1:12" ht="15.6" x14ac:dyDescent="0.3">
      <c r="A7" s="67" t="s">
        <v>5</v>
      </c>
      <c r="B7" s="67"/>
      <c r="C7" s="67"/>
      <c r="D7" s="67"/>
      <c r="F7" s="1"/>
      <c r="G7" s="2"/>
      <c r="H7" s="2">
        <v>4</v>
      </c>
      <c r="I7" s="1"/>
    </row>
    <row r="8" spans="1:12" ht="15.6" x14ac:dyDescent="0.3">
      <c r="A8" s="3"/>
      <c r="B8" s="3"/>
      <c r="C8" s="3"/>
      <c r="D8" s="3"/>
      <c r="E8" s="2"/>
      <c r="F8" s="1"/>
      <c r="G8" s="1"/>
      <c r="H8" s="8"/>
      <c r="I8" s="1"/>
    </row>
    <row r="9" spans="1:12" ht="15.6" x14ac:dyDescent="0.3">
      <c r="A9" s="70" t="s">
        <v>16</v>
      </c>
      <c r="B9" s="70"/>
      <c r="C9" s="70"/>
      <c r="D9" s="70"/>
      <c r="E9" s="70"/>
      <c r="F9" s="70"/>
      <c r="G9" s="70"/>
      <c r="H9" s="70"/>
      <c r="I9" s="13">
        <f>I14+I15</f>
        <v>866.61120000000005</v>
      </c>
    </row>
    <row r="10" spans="1:12" ht="15.6" x14ac:dyDescent="0.3">
      <c r="A10" s="69" t="s">
        <v>1</v>
      </c>
      <c r="B10" s="69"/>
      <c r="C10" s="69"/>
      <c r="D10" s="69"/>
      <c r="E10" s="69"/>
      <c r="F10" s="69"/>
      <c r="G10" s="69"/>
      <c r="H10" s="69"/>
      <c r="I10" s="10"/>
    </row>
    <row r="11" spans="1:12" ht="15.6" x14ac:dyDescent="0.3">
      <c r="A11" s="47" t="s">
        <v>62</v>
      </c>
      <c r="B11" s="48"/>
      <c r="C11" s="48"/>
      <c r="D11" s="48"/>
      <c r="E11" s="48"/>
      <c r="F11" s="48"/>
      <c r="G11" s="48"/>
      <c r="H11" s="49"/>
      <c r="I11" s="16">
        <v>128</v>
      </c>
      <c r="L11">
        <v>14974.96</v>
      </c>
    </row>
    <row r="12" spans="1:12" ht="15.6" x14ac:dyDescent="0.3">
      <c r="A12" s="44" t="s">
        <v>7</v>
      </c>
      <c r="B12" s="45"/>
      <c r="C12" s="45"/>
      <c r="D12" s="45"/>
      <c r="E12" s="45"/>
      <c r="F12" s="45"/>
      <c r="G12" s="45"/>
      <c r="H12" s="46"/>
      <c r="I12" s="16">
        <f>I11*H7</f>
        <v>512</v>
      </c>
    </row>
    <row r="13" spans="1:12" ht="15.6" x14ac:dyDescent="0.3">
      <c r="A13" s="64" t="s">
        <v>12</v>
      </c>
      <c r="B13" s="65"/>
      <c r="C13" s="65"/>
      <c r="D13" s="65"/>
      <c r="E13" s="65"/>
      <c r="F13" s="65"/>
      <c r="G13" s="65"/>
      <c r="H13" s="66"/>
      <c r="I13" s="16">
        <f>I12*0.3</f>
        <v>153.6</v>
      </c>
    </row>
    <row r="14" spans="1:12" ht="15.6" x14ac:dyDescent="0.3">
      <c r="A14" s="44" t="s">
        <v>13</v>
      </c>
      <c r="B14" s="45"/>
      <c r="C14" s="45"/>
      <c r="D14" s="45"/>
      <c r="E14" s="45"/>
      <c r="F14" s="45"/>
      <c r="G14" s="45"/>
      <c r="H14" s="46"/>
      <c r="I14" s="16">
        <f>I12+I13</f>
        <v>665.6</v>
      </c>
    </row>
    <row r="15" spans="1:12" ht="15.6" x14ac:dyDescent="0.3">
      <c r="A15" s="44" t="s">
        <v>14</v>
      </c>
      <c r="B15" s="45"/>
      <c r="C15" s="45"/>
      <c r="D15" s="45"/>
      <c r="E15" s="45"/>
      <c r="F15" s="45"/>
      <c r="G15" s="45"/>
      <c r="H15" s="46"/>
      <c r="I15" s="16">
        <f>I14*0.302</f>
        <v>201.0112</v>
      </c>
    </row>
    <row r="16" spans="1:12" ht="15.6" x14ac:dyDescent="0.3">
      <c r="A16" s="56" t="s">
        <v>19</v>
      </c>
      <c r="B16" s="56"/>
      <c r="C16" s="56"/>
      <c r="D16" s="56"/>
      <c r="E16" s="56"/>
      <c r="F16" s="56"/>
      <c r="G16" s="56"/>
      <c r="H16" s="56"/>
      <c r="I16" s="17">
        <v>208.05</v>
      </c>
    </row>
    <row r="17" spans="1:15" ht="15.6" x14ac:dyDescent="0.3">
      <c r="A17" s="67"/>
      <c r="B17" s="67"/>
      <c r="C17" s="67"/>
      <c r="D17" s="67"/>
      <c r="E17" s="2"/>
      <c r="F17" s="1"/>
      <c r="G17" s="1"/>
      <c r="H17" s="1"/>
      <c r="I17" s="1"/>
      <c r="O17">
        <v>21526.51</v>
      </c>
    </row>
    <row r="18" spans="1:15" ht="15.6" x14ac:dyDescent="0.3">
      <c r="A18" s="50" t="s">
        <v>9</v>
      </c>
      <c r="B18" s="51"/>
      <c r="C18" s="51"/>
      <c r="D18" s="51"/>
      <c r="E18" s="51"/>
      <c r="F18" s="51"/>
      <c r="G18" s="51"/>
      <c r="H18" s="52"/>
      <c r="I18" s="15">
        <f>SUM(I20:I23)</f>
        <v>0</v>
      </c>
    </row>
    <row r="19" spans="1:15" ht="15.6" x14ac:dyDescent="0.3">
      <c r="A19" s="47" t="s">
        <v>10</v>
      </c>
      <c r="B19" s="48"/>
      <c r="C19" s="48"/>
      <c r="D19" s="48"/>
      <c r="E19" s="48"/>
      <c r="F19" s="48"/>
      <c r="G19" s="48"/>
      <c r="H19" s="49"/>
      <c r="I19" s="15">
        <f>I18/12</f>
        <v>0</v>
      </c>
    </row>
    <row r="20" spans="1:15" ht="15.75" customHeight="1" x14ac:dyDescent="0.3">
      <c r="A20" s="71"/>
      <c r="B20" s="72"/>
      <c r="C20" s="72"/>
      <c r="D20" s="72"/>
      <c r="E20" s="72"/>
      <c r="F20" s="72"/>
      <c r="G20" s="72"/>
      <c r="H20" s="73"/>
      <c r="I20" s="11"/>
      <c r="J20" s="12"/>
    </row>
    <row r="21" spans="1:15" ht="15.75" hidden="1" customHeight="1" x14ac:dyDescent="0.3">
      <c r="A21" s="71"/>
      <c r="B21" s="72"/>
      <c r="C21" s="72"/>
      <c r="D21" s="72"/>
      <c r="E21" s="72"/>
      <c r="F21" s="72"/>
      <c r="G21" s="72"/>
      <c r="H21" s="73"/>
      <c r="I21" s="11"/>
      <c r="J21" s="12"/>
    </row>
    <row r="22" spans="1:15" ht="15.75" hidden="1" customHeight="1" x14ac:dyDescent="0.3">
      <c r="A22" s="71"/>
      <c r="B22" s="72"/>
      <c r="C22" s="72"/>
      <c r="D22" s="72"/>
      <c r="E22" s="72"/>
      <c r="F22" s="72"/>
      <c r="G22" s="72"/>
      <c r="H22" s="73"/>
      <c r="I22" s="11"/>
      <c r="J22" s="12"/>
    </row>
    <row r="23" spans="1:15" ht="15.75" hidden="1" customHeight="1" x14ac:dyDescent="0.3">
      <c r="A23" s="71"/>
      <c r="B23" s="72"/>
      <c r="C23" s="72"/>
      <c r="D23" s="72"/>
      <c r="E23" s="72"/>
      <c r="F23" s="72"/>
      <c r="G23" s="72"/>
      <c r="H23" s="73"/>
      <c r="I23" s="11"/>
      <c r="J23" s="12"/>
    </row>
    <row r="24" spans="1:15" ht="15.75" customHeight="1" x14ac:dyDescent="0.3">
      <c r="A24" s="7"/>
      <c r="B24" s="7"/>
      <c r="C24" s="7"/>
      <c r="D24" s="7"/>
      <c r="E24" s="7"/>
      <c r="F24" s="7"/>
      <c r="G24" s="7"/>
      <c r="H24" s="7"/>
      <c r="I24" s="9"/>
    </row>
    <row r="25" spans="1:15" ht="15.75" customHeight="1" x14ac:dyDescent="0.3">
      <c r="A25" s="61" t="s">
        <v>11</v>
      </c>
      <c r="B25" s="62"/>
      <c r="C25" s="62"/>
      <c r="D25" s="62"/>
      <c r="E25" s="62"/>
      <c r="F25" s="62"/>
      <c r="G25" s="62"/>
      <c r="H25" s="63"/>
      <c r="I25" s="13">
        <f>I18/12</f>
        <v>0</v>
      </c>
    </row>
    <row r="26" spans="1:15" ht="15.75" customHeight="1" x14ac:dyDescent="0.3">
      <c r="A26" s="44" t="s">
        <v>15</v>
      </c>
      <c r="B26" s="45"/>
      <c r="C26" s="45"/>
      <c r="D26" s="45"/>
      <c r="E26" s="45"/>
      <c r="F26" s="45"/>
      <c r="G26" s="45"/>
      <c r="H26" s="46"/>
      <c r="I26" s="14">
        <f>I9+I25+I16</f>
        <v>1074.6612</v>
      </c>
      <c r="K26" t="s">
        <v>25</v>
      </c>
    </row>
    <row r="27" spans="1:15" ht="15.6" x14ac:dyDescent="0.3">
      <c r="A27" s="44" t="s">
        <v>18</v>
      </c>
      <c r="B27" s="45"/>
      <c r="C27" s="45"/>
      <c r="D27" s="45"/>
      <c r="E27" s="45"/>
      <c r="F27" s="45"/>
      <c r="G27" s="45"/>
      <c r="H27" s="46"/>
      <c r="I27" s="14">
        <f>I26*0.2</f>
        <v>214.93224000000001</v>
      </c>
    </row>
    <row r="28" spans="1:15" ht="15.6" x14ac:dyDescent="0.3">
      <c r="A28" s="44" t="s">
        <v>8</v>
      </c>
      <c r="B28" s="45"/>
      <c r="C28" s="45"/>
      <c r="D28" s="45"/>
      <c r="E28" s="45"/>
      <c r="F28" s="45"/>
      <c r="G28" s="45"/>
      <c r="H28" s="46"/>
      <c r="I28" s="14">
        <f>(I26+I27)/H5</f>
        <v>85.972896000000006</v>
      </c>
    </row>
    <row r="29" spans="1:15" ht="15.6" x14ac:dyDescent="0.3">
      <c r="A29" s="44" t="s">
        <v>2</v>
      </c>
      <c r="B29" s="45"/>
      <c r="C29" s="45"/>
      <c r="D29" s="45"/>
      <c r="E29" s="45"/>
      <c r="F29" s="45"/>
      <c r="G29" s="45"/>
      <c r="H29" s="46"/>
      <c r="I29" s="14">
        <f>I28/H6</f>
        <v>21.493224000000001</v>
      </c>
    </row>
    <row r="30" spans="1:15" ht="15.6" x14ac:dyDescent="0.3">
      <c r="A30" s="1"/>
      <c r="B30" s="1"/>
      <c r="C30" s="1"/>
      <c r="D30" s="1"/>
      <c r="E30" s="1"/>
      <c r="F30" s="1"/>
      <c r="G30" s="1"/>
      <c r="H30" s="1"/>
      <c r="I30" s="1"/>
    </row>
    <row r="31" spans="1:15" ht="15.6" x14ac:dyDescent="0.3">
      <c r="A31" s="1"/>
      <c r="B31" s="1" t="s">
        <v>3</v>
      </c>
      <c r="C31" s="1"/>
      <c r="D31" s="1"/>
      <c r="E31" s="5"/>
      <c r="F31" s="5"/>
      <c r="G31" t="s">
        <v>52</v>
      </c>
      <c r="H31" s="3"/>
      <c r="I31" s="1"/>
    </row>
    <row r="32" spans="1:15" ht="15.6" x14ac:dyDescent="0.3">
      <c r="A32" s="1"/>
      <c r="B32" s="1"/>
      <c r="C32" s="1"/>
      <c r="D32" s="1"/>
      <c r="E32" s="1"/>
      <c r="F32" s="1"/>
      <c r="H32" s="1"/>
      <c r="I32" s="1"/>
    </row>
    <row r="33" spans="1:9" ht="15.6" x14ac:dyDescent="0.3">
      <c r="A33" s="1"/>
      <c r="B33" s="1" t="s">
        <v>4</v>
      </c>
      <c r="C33" s="1"/>
      <c r="D33" s="1"/>
      <c r="E33" s="6"/>
      <c r="F33" s="6"/>
      <c r="G33" t="s">
        <v>50</v>
      </c>
      <c r="H33" s="1"/>
      <c r="I33" s="1"/>
    </row>
  </sheetData>
  <mergeCells count="24">
    <mergeCell ref="A16:H16"/>
    <mergeCell ref="A21:H21"/>
    <mergeCell ref="A29:H29"/>
    <mergeCell ref="A1:I2"/>
    <mergeCell ref="A23:H23"/>
    <mergeCell ref="A3:J3"/>
    <mergeCell ref="A6:D6"/>
    <mergeCell ref="A7:D7"/>
    <mergeCell ref="A9:H9"/>
    <mergeCell ref="A14:H14"/>
    <mergeCell ref="A15:H15"/>
    <mergeCell ref="A11:H11"/>
    <mergeCell ref="A10:H10"/>
    <mergeCell ref="A12:H12"/>
    <mergeCell ref="A13:H13"/>
    <mergeCell ref="A27:H27"/>
    <mergeCell ref="A20:H20"/>
    <mergeCell ref="A22:H22"/>
    <mergeCell ref="A28:H28"/>
    <mergeCell ref="A17:D17"/>
    <mergeCell ref="A18:H18"/>
    <mergeCell ref="A19:H19"/>
    <mergeCell ref="A25:H25"/>
    <mergeCell ref="A26:H26"/>
  </mergeCells>
  <phoneticPr fontId="0" type="noConversion"/>
  <pageMargins left="0.7" right="0.7" top="0.75" bottom="0.75" header="0.3" footer="0.3"/>
  <pageSetup paperSize="9"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sqref="A1:J31"/>
    </sheetView>
  </sheetViews>
  <sheetFormatPr defaultRowHeight="13.2" x14ac:dyDescent="0.25"/>
  <cols>
    <col min="8" max="8" width="11.6640625" customWidth="1"/>
    <col min="9" max="9" width="11" customWidth="1"/>
  </cols>
  <sheetData>
    <row r="1" spans="1:12" ht="15.6" x14ac:dyDescent="0.25">
      <c r="A1" s="57" t="s">
        <v>17</v>
      </c>
      <c r="B1" s="57"/>
      <c r="C1" s="57"/>
      <c r="D1" s="57"/>
      <c r="E1" s="57"/>
      <c r="F1" s="57"/>
      <c r="G1" s="57"/>
      <c r="H1" s="57"/>
      <c r="I1" s="57"/>
    </row>
    <row r="2" spans="1:12" ht="15.6" x14ac:dyDescent="0.3">
      <c r="A2" s="1"/>
      <c r="B2" s="1"/>
      <c r="C2" s="1"/>
      <c r="D2" s="1"/>
      <c r="E2" s="1"/>
      <c r="F2" s="1"/>
      <c r="G2" s="1"/>
      <c r="H2" s="1"/>
      <c r="I2" s="1"/>
    </row>
    <row r="3" spans="1:12" ht="15.6" x14ac:dyDescent="0.3">
      <c r="A3" s="68" t="s">
        <v>55</v>
      </c>
      <c r="B3" s="68"/>
      <c r="C3" s="68"/>
      <c r="D3" s="68"/>
      <c r="E3" s="68"/>
      <c r="F3" s="68"/>
      <c r="G3" s="68"/>
      <c r="H3" s="68"/>
      <c r="I3" s="68"/>
      <c r="J3" s="68"/>
    </row>
    <row r="4" spans="1:12" ht="15.6" x14ac:dyDescent="0.3">
      <c r="A4" s="1" t="s">
        <v>56</v>
      </c>
      <c r="B4" s="1"/>
      <c r="C4" s="1"/>
      <c r="D4" s="1"/>
      <c r="E4" s="1"/>
      <c r="F4" s="1"/>
      <c r="G4" s="1"/>
      <c r="H4" s="1"/>
      <c r="I4" s="1"/>
      <c r="J4" s="31" t="s">
        <v>57</v>
      </c>
    </row>
    <row r="5" spans="1:12" ht="15.6" x14ac:dyDescent="0.3">
      <c r="A5" s="3" t="s">
        <v>6</v>
      </c>
      <c r="B5" s="3"/>
      <c r="C5" s="3"/>
      <c r="D5" s="3"/>
      <c r="E5" s="4"/>
      <c r="F5" s="3"/>
      <c r="G5" s="2"/>
      <c r="H5" s="2">
        <v>28</v>
      </c>
      <c r="I5" s="1"/>
      <c r="J5" s="31"/>
    </row>
    <row r="6" spans="1:12" ht="15.6" x14ac:dyDescent="0.3">
      <c r="A6" s="67" t="s">
        <v>0</v>
      </c>
      <c r="B6" s="67"/>
      <c r="C6" s="67"/>
      <c r="D6" s="67"/>
      <c r="F6" s="1"/>
      <c r="G6" s="2"/>
      <c r="H6" s="2">
        <v>4</v>
      </c>
      <c r="I6" s="1"/>
    </row>
    <row r="7" spans="1:12" ht="15.6" x14ac:dyDescent="0.3">
      <c r="A7" s="67" t="s">
        <v>5</v>
      </c>
      <c r="B7" s="67"/>
      <c r="C7" s="67"/>
      <c r="D7" s="67"/>
      <c r="F7" s="1"/>
      <c r="G7" s="2"/>
      <c r="H7" s="2">
        <v>4</v>
      </c>
      <c r="I7" s="1"/>
    </row>
    <row r="8" spans="1:12" ht="15.6" x14ac:dyDescent="0.3">
      <c r="A8" s="3"/>
      <c r="B8" s="3"/>
      <c r="C8" s="3"/>
      <c r="D8" s="3"/>
      <c r="E8" s="2"/>
      <c r="F8" s="1"/>
      <c r="G8" s="1"/>
      <c r="H8" s="8"/>
      <c r="I8" s="1"/>
    </row>
    <row r="9" spans="1:12" ht="15.6" x14ac:dyDescent="0.3">
      <c r="A9" s="70" t="s">
        <v>16</v>
      </c>
      <c r="B9" s="70"/>
      <c r="C9" s="70"/>
      <c r="D9" s="70"/>
      <c r="E9" s="70"/>
      <c r="F9" s="70"/>
      <c r="G9" s="70"/>
      <c r="H9" s="70"/>
      <c r="I9" s="13">
        <f>I14+I15</f>
        <v>1083.2639999999999</v>
      </c>
    </row>
    <row r="10" spans="1:12" ht="15.6" x14ac:dyDescent="0.3">
      <c r="A10" s="69" t="s">
        <v>1</v>
      </c>
      <c r="B10" s="69"/>
      <c r="C10" s="69"/>
      <c r="D10" s="69"/>
      <c r="E10" s="69"/>
      <c r="F10" s="69"/>
      <c r="G10" s="69"/>
      <c r="H10" s="69"/>
      <c r="I10" s="10"/>
    </row>
    <row r="11" spans="1:12" ht="15.6" x14ac:dyDescent="0.3">
      <c r="A11" s="47" t="s">
        <v>58</v>
      </c>
      <c r="B11" s="48"/>
      <c r="C11" s="48"/>
      <c r="D11" s="48"/>
      <c r="E11" s="48"/>
      <c r="F11" s="48"/>
      <c r="G11" s="48"/>
      <c r="H11" s="49"/>
      <c r="I11" s="16">
        <v>160</v>
      </c>
    </row>
    <row r="12" spans="1:12" ht="15.6" x14ac:dyDescent="0.3">
      <c r="A12" s="44" t="s">
        <v>7</v>
      </c>
      <c r="B12" s="45"/>
      <c r="C12" s="45"/>
      <c r="D12" s="45"/>
      <c r="E12" s="45"/>
      <c r="F12" s="45"/>
      <c r="G12" s="45"/>
      <c r="H12" s="46"/>
      <c r="I12" s="16">
        <f>I11*H7</f>
        <v>640</v>
      </c>
    </row>
    <row r="13" spans="1:12" ht="15.6" x14ac:dyDescent="0.3">
      <c r="A13" s="64" t="s">
        <v>12</v>
      </c>
      <c r="B13" s="65"/>
      <c r="C13" s="65"/>
      <c r="D13" s="65"/>
      <c r="E13" s="65"/>
      <c r="F13" s="65"/>
      <c r="G13" s="65"/>
      <c r="H13" s="66"/>
      <c r="I13" s="16">
        <f>I12*0.3</f>
        <v>192</v>
      </c>
    </row>
    <row r="14" spans="1:12" ht="15.6" x14ac:dyDescent="0.3">
      <c r="A14" s="44" t="s">
        <v>13</v>
      </c>
      <c r="B14" s="45"/>
      <c r="C14" s="45"/>
      <c r="D14" s="45"/>
      <c r="E14" s="45"/>
      <c r="F14" s="45"/>
      <c r="G14" s="45"/>
      <c r="H14" s="46"/>
      <c r="I14" s="16">
        <f>I12+I13</f>
        <v>832</v>
      </c>
    </row>
    <row r="15" spans="1:12" ht="15.6" x14ac:dyDescent="0.3">
      <c r="A15" s="44" t="s">
        <v>14</v>
      </c>
      <c r="B15" s="45"/>
      <c r="C15" s="45"/>
      <c r="D15" s="45"/>
      <c r="E15" s="45"/>
      <c r="F15" s="45"/>
      <c r="G15" s="45"/>
      <c r="H15" s="46"/>
      <c r="I15" s="16">
        <f>I14*0.302</f>
        <v>251.26399999999998</v>
      </c>
    </row>
    <row r="16" spans="1:12" ht="15.6" x14ac:dyDescent="0.3">
      <c r="A16" s="56" t="s">
        <v>19</v>
      </c>
      <c r="B16" s="56"/>
      <c r="C16" s="56"/>
      <c r="D16" s="56"/>
      <c r="E16" s="56"/>
      <c r="F16" s="56"/>
      <c r="G16" s="56"/>
      <c r="H16" s="56"/>
      <c r="I16" s="17">
        <v>217.5</v>
      </c>
      <c r="K16" s="20"/>
      <c r="L16" t="s">
        <v>47</v>
      </c>
    </row>
    <row r="17" spans="1:13" ht="15.6" x14ac:dyDescent="0.3">
      <c r="A17" s="67"/>
      <c r="B17" s="67"/>
      <c r="C17" s="67"/>
      <c r="D17" s="67"/>
      <c r="E17" s="2"/>
      <c r="F17" s="1"/>
      <c r="G17" s="1"/>
      <c r="H17" s="1"/>
      <c r="I17" s="1"/>
    </row>
    <row r="18" spans="1:13" ht="15.6" x14ac:dyDescent="0.3">
      <c r="A18" s="50" t="s">
        <v>9</v>
      </c>
      <c r="B18" s="51"/>
      <c r="C18" s="51"/>
      <c r="D18" s="51"/>
      <c r="E18" s="51"/>
      <c r="F18" s="51"/>
      <c r="G18" s="51"/>
      <c r="H18" s="52"/>
      <c r="I18" s="15">
        <f>SUM(I20:I21)</f>
        <v>0</v>
      </c>
    </row>
    <row r="19" spans="1:13" ht="15.6" x14ac:dyDescent="0.3">
      <c r="A19" s="47" t="s">
        <v>10</v>
      </c>
      <c r="B19" s="48"/>
      <c r="C19" s="48"/>
      <c r="D19" s="48"/>
      <c r="E19" s="48"/>
      <c r="F19" s="48"/>
      <c r="G19" s="48"/>
      <c r="H19" s="49"/>
      <c r="I19" s="15">
        <f>I18/12</f>
        <v>0</v>
      </c>
    </row>
    <row r="20" spans="1:13" ht="15.6" x14ac:dyDescent="0.3">
      <c r="A20" s="71"/>
      <c r="B20" s="72"/>
      <c r="C20" s="72"/>
      <c r="D20" s="72"/>
      <c r="E20" s="72"/>
      <c r="F20" s="72"/>
      <c r="G20" s="72"/>
      <c r="H20" s="73"/>
      <c r="I20" s="11"/>
      <c r="J20" s="12"/>
    </row>
    <row r="21" spans="1:13" ht="15.6" x14ac:dyDescent="0.3">
      <c r="A21" s="71"/>
      <c r="B21" s="72"/>
      <c r="C21" s="72"/>
      <c r="D21" s="72"/>
      <c r="E21" s="72"/>
      <c r="F21" s="72"/>
      <c r="G21" s="72"/>
      <c r="H21" s="73"/>
      <c r="I21" s="11"/>
      <c r="J21" s="12"/>
    </row>
    <row r="22" spans="1:13" ht="15.6" x14ac:dyDescent="0.3">
      <c r="A22" s="7"/>
      <c r="B22" s="7"/>
      <c r="C22" s="7"/>
      <c r="D22" s="7"/>
      <c r="E22" s="7"/>
      <c r="F22" s="7"/>
      <c r="G22" s="7"/>
      <c r="H22" s="7"/>
      <c r="I22" s="9"/>
      <c r="M22" s="21"/>
    </row>
    <row r="23" spans="1:13" ht="15.6" x14ac:dyDescent="0.3">
      <c r="A23" s="61" t="s">
        <v>11</v>
      </c>
      <c r="B23" s="62"/>
      <c r="C23" s="62"/>
      <c r="D23" s="62"/>
      <c r="E23" s="62"/>
      <c r="F23" s="62"/>
      <c r="G23" s="62"/>
      <c r="H23" s="63"/>
      <c r="I23" s="13">
        <f>I18/12</f>
        <v>0</v>
      </c>
    </row>
    <row r="24" spans="1:13" ht="15.6" x14ac:dyDescent="0.3">
      <c r="A24" s="44" t="s">
        <v>15</v>
      </c>
      <c r="B24" s="45"/>
      <c r="C24" s="45"/>
      <c r="D24" s="45"/>
      <c r="E24" s="45"/>
      <c r="F24" s="45"/>
      <c r="G24" s="45"/>
      <c r="H24" s="46"/>
      <c r="I24" s="14">
        <f>I9+I23+I16</f>
        <v>1300.7639999999999</v>
      </c>
    </row>
    <row r="25" spans="1:13" ht="15.6" x14ac:dyDescent="0.3">
      <c r="A25" s="44" t="s">
        <v>18</v>
      </c>
      <c r="B25" s="45"/>
      <c r="C25" s="45"/>
      <c r="D25" s="45"/>
      <c r="E25" s="45"/>
      <c r="F25" s="45"/>
      <c r="G25" s="45"/>
      <c r="H25" s="46"/>
      <c r="I25" s="14">
        <f>I24*0.2</f>
        <v>260.15280000000001</v>
      </c>
    </row>
    <row r="26" spans="1:13" ht="15.6" x14ac:dyDescent="0.3">
      <c r="A26" s="44" t="s">
        <v>8</v>
      </c>
      <c r="B26" s="45"/>
      <c r="C26" s="45"/>
      <c r="D26" s="45"/>
      <c r="E26" s="45"/>
      <c r="F26" s="45"/>
      <c r="G26" s="45"/>
      <c r="H26" s="46"/>
      <c r="I26" s="14">
        <f>(I24+I25)/H5</f>
        <v>55.747028571428572</v>
      </c>
    </row>
    <row r="27" spans="1:13" ht="15.6" x14ac:dyDescent="0.3">
      <c r="A27" s="44" t="s">
        <v>2</v>
      </c>
      <c r="B27" s="45"/>
      <c r="C27" s="45"/>
      <c r="D27" s="45"/>
      <c r="E27" s="45"/>
      <c r="F27" s="45"/>
      <c r="G27" s="45"/>
      <c r="H27" s="46"/>
      <c r="I27" s="14">
        <f>I26/H6</f>
        <v>13.936757142857143</v>
      </c>
    </row>
    <row r="28" spans="1:13" ht="15.6" x14ac:dyDescent="0.3">
      <c r="A28" s="1"/>
      <c r="B28" s="1"/>
      <c r="C28" s="1"/>
      <c r="D28" s="1"/>
      <c r="E28" s="1"/>
      <c r="F28" s="1"/>
      <c r="G28" s="1"/>
      <c r="H28" s="1"/>
      <c r="I28" s="1"/>
    </row>
    <row r="29" spans="1:13" ht="15.6" x14ac:dyDescent="0.3">
      <c r="A29" s="1"/>
      <c r="B29" s="1" t="s">
        <v>3</v>
      </c>
      <c r="C29" s="1"/>
      <c r="D29" s="1"/>
      <c r="E29" s="5"/>
      <c r="F29" s="5"/>
      <c r="G29" t="s">
        <v>52</v>
      </c>
      <c r="H29" s="3"/>
      <c r="I29" s="1"/>
    </row>
    <row r="30" spans="1:13" ht="15.6" x14ac:dyDescent="0.3">
      <c r="A30" s="1"/>
      <c r="B30" s="1"/>
      <c r="C30" s="1"/>
      <c r="D30" s="1"/>
      <c r="E30" s="1"/>
      <c r="F30" s="1"/>
      <c r="H30" s="1"/>
      <c r="I30" s="1"/>
    </row>
    <row r="31" spans="1:13" ht="15.6" x14ac:dyDescent="0.3">
      <c r="A31" s="1"/>
      <c r="B31" s="1" t="s">
        <v>4</v>
      </c>
      <c r="C31" s="1"/>
      <c r="D31" s="1"/>
      <c r="E31" s="6"/>
      <c r="F31" s="6"/>
      <c r="G31" t="s">
        <v>50</v>
      </c>
      <c r="H31" s="1"/>
      <c r="I31" s="1"/>
    </row>
  </sheetData>
  <mergeCells count="22">
    <mergeCell ref="A16:H16"/>
    <mergeCell ref="A1:I1"/>
    <mergeCell ref="A3:J3"/>
    <mergeCell ref="A6:D6"/>
    <mergeCell ref="A7:D7"/>
    <mergeCell ref="A9:H9"/>
    <mergeCell ref="A10:H10"/>
    <mergeCell ref="A11:H11"/>
    <mergeCell ref="A12:H12"/>
    <mergeCell ref="A13:H13"/>
    <mergeCell ref="A14:H14"/>
    <mergeCell ref="A15:H15"/>
    <mergeCell ref="A24:H24"/>
    <mergeCell ref="A25:H25"/>
    <mergeCell ref="A26:H26"/>
    <mergeCell ref="A27:H27"/>
    <mergeCell ref="A17:D17"/>
    <mergeCell ref="A18:H18"/>
    <mergeCell ref="A19:H19"/>
    <mergeCell ref="A20:H20"/>
    <mergeCell ref="A21:H21"/>
    <mergeCell ref="A23:H2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workbookViewId="0">
      <selection activeCell="G20" sqref="G20"/>
    </sheetView>
  </sheetViews>
  <sheetFormatPr defaultRowHeight="13.2" x14ac:dyDescent="0.25"/>
  <cols>
    <col min="1" max="1" width="28.109375" customWidth="1"/>
    <col min="2" max="2" width="22.109375" customWidth="1"/>
    <col min="3" max="3" width="14.6640625" customWidth="1"/>
    <col min="4" max="5" width="12.109375" customWidth="1"/>
    <col min="6" max="6" width="11.33203125" customWidth="1"/>
    <col min="7" max="7" width="10.88671875" customWidth="1"/>
  </cols>
  <sheetData>
    <row r="1" spans="1:11" ht="17.399999999999999" x14ac:dyDescent="0.3">
      <c r="A1" s="80" t="s">
        <v>67</v>
      </c>
      <c r="B1" s="80"/>
      <c r="C1" s="80"/>
      <c r="D1" s="80"/>
      <c r="E1" s="80"/>
      <c r="F1" s="32"/>
      <c r="G1" s="32"/>
    </row>
    <row r="2" spans="1:11" ht="39.6" x14ac:dyDescent="0.25">
      <c r="A2" s="36" t="s">
        <v>28</v>
      </c>
      <c r="B2" s="27" t="s">
        <v>32</v>
      </c>
      <c r="C2" s="28" t="s">
        <v>30</v>
      </c>
      <c r="D2" s="29" t="s">
        <v>31</v>
      </c>
      <c r="E2" s="29" t="s">
        <v>42</v>
      </c>
      <c r="F2" s="29" t="s">
        <v>43</v>
      </c>
      <c r="G2" s="34" t="s">
        <v>44</v>
      </c>
    </row>
    <row r="3" spans="1:11" x14ac:dyDescent="0.25">
      <c r="A3" s="26"/>
      <c r="B3" s="26"/>
      <c r="C3" s="23"/>
      <c r="D3" s="23"/>
      <c r="E3" s="22"/>
      <c r="F3" s="26"/>
      <c r="G3" s="22">
        <f>E3*D3*C3</f>
        <v>0</v>
      </c>
    </row>
    <row r="4" spans="1:11" x14ac:dyDescent="0.25">
      <c r="A4" s="25"/>
      <c r="B4" s="25"/>
      <c r="C4" s="24"/>
      <c r="D4" s="24"/>
      <c r="E4" s="22"/>
      <c r="F4" s="26"/>
      <c r="G4" s="22">
        <f>E4*D4*C4</f>
        <v>0</v>
      </c>
    </row>
    <row r="5" spans="1:11" x14ac:dyDescent="0.25">
      <c r="A5" s="41"/>
      <c r="B5" s="42"/>
      <c r="C5" s="43"/>
      <c r="D5" s="43"/>
      <c r="E5" s="39"/>
      <c r="F5" s="35" t="s">
        <v>45</v>
      </c>
      <c r="G5" s="35">
        <f>G3+G4</f>
        <v>0</v>
      </c>
      <c r="H5" s="39"/>
    </row>
    <row r="6" spans="1:11" x14ac:dyDescent="0.25">
      <c r="A6" s="33"/>
      <c r="B6" s="40"/>
      <c r="C6" s="32"/>
      <c r="D6" s="32"/>
      <c r="E6" s="32"/>
      <c r="F6" s="40"/>
      <c r="G6" s="32"/>
      <c r="H6" s="39"/>
    </row>
    <row r="7" spans="1:11" x14ac:dyDescent="0.25">
      <c r="A7" s="81" t="s">
        <v>29</v>
      </c>
      <c r="B7" s="82"/>
      <c r="C7" s="82"/>
      <c r="D7" s="82"/>
      <c r="E7" s="82"/>
      <c r="F7" s="37"/>
      <c r="G7" s="38"/>
    </row>
    <row r="8" spans="1:11" x14ac:dyDescent="0.25">
      <c r="A8" s="75" t="s">
        <v>33</v>
      </c>
      <c r="B8" s="75" t="s">
        <v>65</v>
      </c>
      <c r="C8" s="77">
        <v>28</v>
      </c>
      <c r="D8" s="77">
        <v>13.94</v>
      </c>
      <c r="E8" s="77">
        <v>4</v>
      </c>
      <c r="F8" s="75">
        <f t="shared" ref="F8:F12" si="0">E8*D8*1</f>
        <v>55.76</v>
      </c>
      <c r="G8" s="77">
        <f t="shared" ref="G8:G12" si="1">E8*D8*C8</f>
        <v>1561.28</v>
      </c>
      <c r="K8" s="39"/>
    </row>
    <row r="9" spans="1:11" x14ac:dyDescent="0.25">
      <c r="A9" s="76"/>
      <c r="B9" s="76"/>
      <c r="C9" s="78"/>
      <c r="D9" s="78"/>
      <c r="E9" s="78"/>
      <c r="F9" s="76"/>
      <c r="G9" s="78"/>
    </row>
    <row r="10" spans="1:11" x14ac:dyDescent="0.25">
      <c r="A10" s="75" t="s">
        <v>34</v>
      </c>
      <c r="B10" s="75" t="s">
        <v>66</v>
      </c>
      <c r="C10" s="77">
        <v>21</v>
      </c>
      <c r="D10" s="77">
        <v>16.59</v>
      </c>
      <c r="E10" s="77">
        <v>4</v>
      </c>
      <c r="F10" s="75">
        <f t="shared" si="0"/>
        <v>66.36</v>
      </c>
      <c r="G10" s="77">
        <f t="shared" si="1"/>
        <v>1393.56</v>
      </c>
    </row>
    <row r="11" spans="1:11" x14ac:dyDescent="0.25">
      <c r="A11" s="76"/>
      <c r="B11" s="76"/>
      <c r="C11" s="78"/>
      <c r="D11" s="78"/>
      <c r="E11" s="78"/>
      <c r="F11" s="76"/>
      <c r="G11" s="78"/>
    </row>
    <row r="12" spans="1:11" x14ac:dyDescent="0.25">
      <c r="A12" s="75" t="s">
        <v>35</v>
      </c>
      <c r="B12" s="75" t="s">
        <v>40</v>
      </c>
      <c r="C12" s="77">
        <v>23</v>
      </c>
      <c r="D12" s="77">
        <v>16.41</v>
      </c>
      <c r="E12" s="77">
        <v>4</v>
      </c>
      <c r="F12" s="75">
        <f t="shared" si="0"/>
        <v>65.64</v>
      </c>
      <c r="G12" s="79">
        <f t="shared" si="1"/>
        <v>1509.72</v>
      </c>
    </row>
    <row r="13" spans="1:11" x14ac:dyDescent="0.25">
      <c r="A13" s="76"/>
      <c r="B13" s="76"/>
      <c r="C13" s="78"/>
      <c r="D13" s="78"/>
      <c r="E13" s="78"/>
      <c r="F13" s="76"/>
      <c r="G13" s="79"/>
    </row>
    <row r="14" spans="1:11" hidden="1" x14ac:dyDescent="0.25">
      <c r="A14" s="75" t="s">
        <v>36</v>
      </c>
      <c r="B14" s="77" t="s">
        <v>38</v>
      </c>
      <c r="C14" s="77"/>
      <c r="D14" s="77"/>
      <c r="E14" s="77"/>
      <c r="F14" s="75"/>
      <c r="G14" s="79"/>
    </row>
    <row r="15" spans="1:11" hidden="1" x14ac:dyDescent="0.25">
      <c r="A15" s="76"/>
      <c r="B15" s="78"/>
      <c r="C15" s="78"/>
      <c r="D15" s="78"/>
      <c r="E15" s="78"/>
      <c r="F15" s="76"/>
      <c r="G15" s="78"/>
    </row>
    <row r="16" spans="1:11" hidden="1" x14ac:dyDescent="0.25">
      <c r="A16" s="30" t="s">
        <v>37</v>
      </c>
      <c r="B16" s="75" t="s">
        <v>38</v>
      </c>
      <c r="C16" s="75"/>
      <c r="D16" s="75" t="s">
        <v>38</v>
      </c>
      <c r="E16" s="75" t="s">
        <v>38</v>
      </c>
      <c r="F16" s="75"/>
      <c r="G16" s="77"/>
    </row>
    <row r="17" spans="1:7" hidden="1" x14ac:dyDescent="0.25">
      <c r="A17" s="23"/>
      <c r="B17" s="76"/>
      <c r="C17" s="76"/>
      <c r="D17" s="76"/>
      <c r="E17" s="76"/>
      <c r="F17" s="76"/>
      <c r="G17" s="78"/>
    </row>
    <row r="18" spans="1:7" x14ac:dyDescent="0.25">
      <c r="A18" s="75" t="s">
        <v>39</v>
      </c>
      <c r="B18" s="75" t="s">
        <v>64</v>
      </c>
      <c r="C18" s="77">
        <v>15</v>
      </c>
      <c r="D18" s="77">
        <v>21.49</v>
      </c>
      <c r="E18" s="77">
        <v>4</v>
      </c>
      <c r="F18" s="75">
        <f>E18*D18</f>
        <v>85.96</v>
      </c>
      <c r="G18" s="77">
        <f>E18*D18*C18</f>
        <v>1289.3999999999999</v>
      </c>
    </row>
    <row r="19" spans="1:7" x14ac:dyDescent="0.25">
      <c r="A19" s="76"/>
      <c r="B19" s="76"/>
      <c r="C19" s="78"/>
      <c r="D19" s="78"/>
      <c r="E19" s="78"/>
      <c r="F19" s="76"/>
      <c r="G19" s="78"/>
    </row>
    <row r="21" spans="1:7" x14ac:dyDescent="0.25">
      <c r="F21" s="35" t="s">
        <v>46</v>
      </c>
      <c r="G21" s="35">
        <f>G18+G12+G10+G8</f>
        <v>5753.96</v>
      </c>
    </row>
    <row r="27" spans="1:7" x14ac:dyDescent="0.25">
      <c r="F27" t="s">
        <v>25</v>
      </c>
    </row>
  </sheetData>
  <mergeCells count="43">
    <mergeCell ref="D14:D15"/>
    <mergeCell ref="B10:B11"/>
    <mergeCell ref="D10:D11"/>
    <mergeCell ref="E10:E11"/>
    <mergeCell ref="G10:G11"/>
    <mergeCell ref="C12:C13"/>
    <mergeCell ref="D12:D13"/>
    <mergeCell ref="E12:E13"/>
    <mergeCell ref="A1:E1"/>
    <mergeCell ref="A7:E7"/>
    <mergeCell ref="A8:A9"/>
    <mergeCell ref="A10:A11"/>
    <mergeCell ref="B8:B9"/>
    <mergeCell ref="C8:C9"/>
    <mergeCell ref="D8:D9"/>
    <mergeCell ref="E8:E9"/>
    <mergeCell ref="F8:F9"/>
    <mergeCell ref="G8:G9"/>
    <mergeCell ref="F10:F11"/>
    <mergeCell ref="C10:C11"/>
    <mergeCell ref="F12:F13"/>
    <mergeCell ref="G12:G13"/>
    <mergeCell ref="A14:A15"/>
    <mergeCell ref="B14:B15"/>
    <mergeCell ref="B16:B17"/>
    <mergeCell ref="C16:C17"/>
    <mergeCell ref="C14:C15"/>
    <mergeCell ref="A12:A13"/>
    <mergeCell ref="B12:B13"/>
    <mergeCell ref="F18:F19"/>
    <mergeCell ref="G18:G19"/>
    <mergeCell ref="C18:C19"/>
    <mergeCell ref="B18:B19"/>
    <mergeCell ref="A18:A19"/>
    <mergeCell ref="D18:D19"/>
    <mergeCell ref="E18:E19"/>
    <mergeCell ref="D16:D17"/>
    <mergeCell ref="E14:E15"/>
    <mergeCell ref="E16:E17"/>
    <mergeCell ref="F14:F15"/>
    <mergeCell ref="G14:G15"/>
    <mergeCell ref="F16:F17"/>
    <mergeCell ref="G16:G1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Авазбакеев.2</vt:lpstr>
      <vt:lpstr>С.Кавдык дсад</vt:lpstr>
      <vt:lpstr>Берд.дсад</vt:lpstr>
      <vt:lpstr>Новоат.дсад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Я</cp:lastModifiedBy>
  <cp:lastPrinted>2020-03-16T03:58:43Z</cp:lastPrinted>
  <dcterms:created xsi:type="dcterms:W3CDTF">1996-10-08T23:32:33Z</dcterms:created>
  <dcterms:modified xsi:type="dcterms:W3CDTF">2020-03-16T04:20:12Z</dcterms:modified>
</cp:coreProperties>
</file>