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ет" sheetId="10" r:id="rId1"/>
  </sheets>
  <calcPr calcId="145621"/>
</workbook>
</file>

<file path=xl/calcChain.xml><?xml version="1.0" encoding="utf-8"?>
<calcChain xmlns="http://schemas.openxmlformats.org/spreadsheetml/2006/main">
  <c r="E73" i="10" l="1"/>
  <c r="E41" i="10"/>
  <c r="H75" i="10"/>
  <c r="F74" i="10"/>
  <c r="I74" i="10" s="1"/>
  <c r="E45" i="10"/>
  <c r="D45" i="10"/>
  <c r="E31" i="10"/>
  <c r="D31" i="10"/>
  <c r="E21" i="10"/>
  <c r="E20" i="10"/>
  <c r="E19" i="10"/>
  <c r="E18" i="10"/>
  <c r="E17" i="10"/>
  <c r="E15" i="10"/>
  <c r="E70" i="10" s="1"/>
  <c r="E14" i="10"/>
  <c r="F73" i="10" l="1"/>
  <c r="F75" i="10" s="1"/>
  <c r="G73" i="10"/>
  <c r="E75" i="10" l="1"/>
  <c r="G75" i="10"/>
  <c r="I73" i="10"/>
  <c r="I75" i="10" s="1"/>
</calcChain>
</file>

<file path=xl/sharedStrings.xml><?xml version="1.0" encoding="utf-8"?>
<sst xmlns="http://schemas.openxmlformats.org/spreadsheetml/2006/main" count="227" uniqueCount="85">
  <si>
    <t>№ п/п</t>
  </si>
  <si>
    <t>Наименование приобретенного основного средства (по статье ЭКР310 "Увеличение стоимости основных средств)</t>
  </si>
  <si>
    <t>Кол-во</t>
  </si>
  <si>
    <t>Общая стоимость, руб.</t>
  </si>
  <si>
    <t>№, дата документа, на основании которого имущество передано для включения в реестр муниципального имущества</t>
  </si>
  <si>
    <t>Срок, установленный НПА для передачи документов в реестр муниципального имущества</t>
  </si>
  <si>
    <t>Примечания</t>
  </si>
  <si>
    <t>Справка</t>
  </si>
  <si>
    <t>бюджет</t>
  </si>
  <si>
    <t>ВСЕГО:</t>
  </si>
  <si>
    <t>февраль</t>
  </si>
  <si>
    <t>март</t>
  </si>
  <si>
    <t>апрель</t>
  </si>
  <si>
    <t>июнь</t>
  </si>
  <si>
    <t>декабрь</t>
  </si>
  <si>
    <t>местный бюджет</t>
  </si>
  <si>
    <t>май</t>
  </si>
  <si>
    <t>август</t>
  </si>
  <si>
    <t>.013</t>
  </si>
  <si>
    <t>.016</t>
  </si>
  <si>
    <t>июль</t>
  </si>
  <si>
    <t>сентябрь</t>
  </si>
  <si>
    <t>Итого:</t>
  </si>
  <si>
    <t>Филиал</t>
  </si>
  <si>
    <t>МАОУ Петелинская СОШ</t>
  </si>
  <si>
    <t>Стулья</t>
  </si>
  <si>
    <t>Петелинская школа</t>
  </si>
  <si>
    <t>Экран настенный</t>
  </si>
  <si>
    <t>Стул Изо хром со столиком</t>
  </si>
  <si>
    <t>Кресло "Форум" сетка черный</t>
  </si>
  <si>
    <t>Стеллаж Визит</t>
  </si>
  <si>
    <t>Ученический стол 2-х местный регулируемый</t>
  </si>
  <si>
    <t>Стул детский регулируемый</t>
  </si>
  <si>
    <t>Ученический стол 2-х местный регулируемый зеленые</t>
  </si>
  <si>
    <t>Стул детский регулируемый коричневый</t>
  </si>
  <si>
    <t>Монитор 24 TFT Philips</t>
  </si>
  <si>
    <t>Монитор 21/5 Philips</t>
  </si>
  <si>
    <t>Ноутбук</t>
  </si>
  <si>
    <t>Процессор МФУ Kyocera</t>
  </si>
  <si>
    <t>Тумба ТП-4-1102 "Диалог"</t>
  </si>
  <si>
    <t>Элемент приставной  "Диалог"</t>
  </si>
  <si>
    <t>Шкаф гардеробный</t>
  </si>
  <si>
    <t>Шкаф архивный</t>
  </si>
  <si>
    <t>Пенал "Диалог"</t>
  </si>
  <si>
    <t>Стул компьютерный Престиж</t>
  </si>
  <si>
    <t>Стол "Диалог"</t>
  </si>
  <si>
    <t xml:space="preserve">Стул компьютерный </t>
  </si>
  <si>
    <t>Всего</t>
  </si>
  <si>
    <t>.017</t>
  </si>
  <si>
    <t>Учебники</t>
  </si>
  <si>
    <t>Комплект аппаратно-програм.навиг.комплекса Глонасс</t>
  </si>
  <si>
    <t>Книжный шкаф "Диалог"</t>
  </si>
  <si>
    <t>Вешалка напольная</t>
  </si>
  <si>
    <t>Доска школьная поворотная</t>
  </si>
  <si>
    <t>Полотеничница настенная</t>
  </si>
  <si>
    <t>Петелинский детсад</t>
  </si>
  <si>
    <t>Шкаф ШСО "Диалог"</t>
  </si>
  <si>
    <t>Мясорубка</t>
  </si>
  <si>
    <t>госстандарт</t>
  </si>
  <si>
    <t>Протирочная машина</t>
  </si>
  <si>
    <t>Плита электрическая</t>
  </si>
  <si>
    <t>Стеллаж</t>
  </si>
  <si>
    <t>++++++</t>
  </si>
  <si>
    <t>Полка навесная</t>
  </si>
  <si>
    <t>Стол журнальный</t>
  </si>
  <si>
    <t>Стол письменный</t>
  </si>
  <si>
    <t>Тумба ТМ-4-1001 "Диалог"</t>
  </si>
  <si>
    <t>Стол СП4-12.01 "Диалог"</t>
  </si>
  <si>
    <t>приход муниципального имущества  за 2016 год</t>
  </si>
  <si>
    <t>Кабинет физики</t>
  </si>
  <si>
    <t>Кабинет химии</t>
  </si>
  <si>
    <t>Компьютер</t>
  </si>
  <si>
    <t>Мультимедийный проектор</t>
  </si>
  <si>
    <t>Петелинская школа(Шукан)</t>
  </si>
  <si>
    <t>Монитор(к мультимед.проектору)</t>
  </si>
  <si>
    <t>Экран настен(к мультимед.проектору)</t>
  </si>
  <si>
    <t>Компьютер(к мультимед.проектору)</t>
  </si>
  <si>
    <t>Компьютер в комплекте</t>
  </si>
  <si>
    <t>Системный блок</t>
  </si>
  <si>
    <t>Монитор</t>
  </si>
  <si>
    <t>Столы ученические гр.4-6</t>
  </si>
  <si>
    <t>Столы ученические гр.2-4</t>
  </si>
  <si>
    <t>Стулья ученические р.г4-6</t>
  </si>
  <si>
    <t>Стулья ученические р.г2-4</t>
  </si>
  <si>
    <t>на транспорт  Петелино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</si>
</sst>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6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1" fillId="0" borderId="0" xfId="0" quotePrefix="1" applyFont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/>
    <xf numFmtId="0" fontId="5" fillId="0" borderId="1" xfId="0" applyFont="1" applyFill="1" applyBorder="1" applyAlignment="1">
      <alignment horizontal="center" wrapText="1"/>
    </xf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5" fillId="3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/>
    <xf numFmtId="0" fontId="5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0" xfId="0" applyNumberFormat="1" applyFont="1"/>
    <xf numFmtId="0" fontId="5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/>
    <xf numFmtId="0" fontId="8" fillId="0" borderId="1" xfId="0" applyNumberFormat="1" applyFont="1" applyBorder="1"/>
    <xf numFmtId="0" fontId="8" fillId="2" borderId="0" xfId="0" applyNumberFormat="1" applyFont="1" applyFill="1"/>
    <xf numFmtId="0" fontId="10" fillId="0" borderId="1" xfId="0" applyNumberFormat="1" applyFont="1" applyBorder="1"/>
    <xf numFmtId="0" fontId="8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12" fillId="0" borderId="1" xfId="0" applyFont="1" applyBorder="1"/>
    <xf numFmtId="0" fontId="10" fillId="3" borderId="1" xfId="0" applyNumberFormat="1" applyFont="1" applyFill="1" applyBorder="1"/>
    <xf numFmtId="0" fontId="12" fillId="0" borderId="1" xfId="0" applyFont="1" applyBorder="1" applyAlignment="1">
      <alignment wrapText="1"/>
    </xf>
    <xf numFmtId="0" fontId="8" fillId="3" borderId="1" xfId="0" applyNumberFormat="1" applyFont="1" applyFill="1" applyBorder="1" applyAlignment="1">
      <alignment horizontal="right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28" workbookViewId="0">
      <selection activeCell="A6" sqref="A6"/>
    </sheetView>
  </sheetViews>
  <sheetFormatPr defaultColWidth="8.7109375" defaultRowHeight="14.25" x14ac:dyDescent="0.2"/>
  <cols>
    <col min="1" max="1" width="4.140625" style="1" customWidth="1"/>
    <col min="2" max="2" width="34.42578125" style="28" customWidth="1"/>
    <col min="3" max="3" width="4.85546875" style="22" customWidth="1"/>
    <col min="4" max="4" width="6.42578125" style="22" customWidth="1"/>
    <col min="5" max="5" width="12.42578125" style="37" customWidth="1"/>
    <col min="6" max="6" width="18.140625" style="33" customWidth="1"/>
    <col min="7" max="7" width="16.7109375" style="22" customWidth="1"/>
    <col min="8" max="8" width="1.85546875" style="22" hidden="1" customWidth="1"/>
    <col min="9" max="9" width="11.140625" style="22" customWidth="1"/>
    <col min="10" max="10" width="9.85546875" style="2" hidden="1" customWidth="1"/>
    <col min="11" max="11" width="7.140625" style="2" bestFit="1" customWidth="1"/>
    <col min="12" max="12" width="5.85546875" style="2" bestFit="1" customWidth="1"/>
    <col min="13" max="13" width="7.42578125" style="2" bestFit="1" customWidth="1"/>
    <col min="14" max="16" width="5.85546875" style="2" bestFit="1" customWidth="1"/>
    <col min="17" max="17" width="7.85546875" style="2" bestFit="1" customWidth="1"/>
    <col min="18" max="19" width="5.85546875" style="2" bestFit="1" customWidth="1"/>
    <col min="20" max="20" width="7.85546875" style="2" bestFit="1" customWidth="1"/>
    <col min="21" max="16384" width="8.7109375" style="2"/>
  </cols>
  <sheetData>
    <row r="1" spans="1:10" ht="15" x14ac:dyDescent="0.25">
      <c r="B1" s="59" t="s">
        <v>7</v>
      </c>
      <c r="C1" s="59"/>
      <c r="D1" s="59"/>
      <c r="E1" s="59"/>
      <c r="F1" s="59"/>
      <c r="G1" s="59"/>
      <c r="H1" s="59"/>
    </row>
    <row r="2" spans="1:10" x14ac:dyDescent="0.2">
      <c r="B2" s="60" t="s">
        <v>68</v>
      </c>
      <c r="C2" s="60"/>
      <c r="D2" s="60"/>
      <c r="E2" s="60"/>
      <c r="F2" s="60"/>
      <c r="G2" s="60"/>
      <c r="H2" s="60"/>
    </row>
    <row r="3" spans="1:10" x14ac:dyDescent="0.2">
      <c r="B3" s="23" t="s">
        <v>24</v>
      </c>
      <c r="C3" s="29"/>
    </row>
    <row r="4" spans="1:10" s="22" customFormat="1" ht="41.45" customHeight="1" x14ac:dyDescent="0.2">
      <c r="A4" s="3" t="s">
        <v>0</v>
      </c>
      <c r="B4" s="4" t="s">
        <v>1</v>
      </c>
      <c r="C4" s="4"/>
      <c r="D4" s="4" t="s">
        <v>2</v>
      </c>
      <c r="E4" s="38" t="s">
        <v>3</v>
      </c>
      <c r="F4" s="4" t="s">
        <v>23</v>
      </c>
      <c r="G4" s="49" t="s">
        <v>4</v>
      </c>
      <c r="H4" s="4" t="s">
        <v>5</v>
      </c>
      <c r="I4" s="4" t="s">
        <v>6</v>
      </c>
    </row>
    <row r="5" spans="1:10" s="5" customFormat="1" ht="15.75" x14ac:dyDescent="0.25">
      <c r="A5" s="56" t="s">
        <v>10</v>
      </c>
      <c r="B5" s="57"/>
      <c r="C5" s="57"/>
      <c r="D5" s="57"/>
      <c r="E5" s="57"/>
      <c r="F5" s="57"/>
      <c r="G5" s="57"/>
      <c r="H5" s="57"/>
      <c r="I5" s="58"/>
    </row>
    <row r="6" spans="1:10" x14ac:dyDescent="0.2">
      <c r="A6" s="6"/>
      <c r="B6" s="7" t="s">
        <v>25</v>
      </c>
      <c r="C6" s="10" t="s">
        <v>19</v>
      </c>
      <c r="D6" s="10">
        <v>100</v>
      </c>
      <c r="E6" s="39">
        <v>77000</v>
      </c>
      <c r="F6" s="8" t="s">
        <v>26</v>
      </c>
      <c r="G6" s="9"/>
      <c r="H6" s="10"/>
      <c r="I6" s="10"/>
    </row>
    <row r="7" spans="1:10" s="5" customFormat="1" ht="15.75" x14ac:dyDescent="0.25">
      <c r="A7" s="56" t="s">
        <v>11</v>
      </c>
      <c r="B7" s="57"/>
      <c r="C7" s="57"/>
      <c r="D7" s="57"/>
      <c r="E7" s="57"/>
      <c r="F7" s="57"/>
      <c r="G7" s="57"/>
      <c r="H7" s="57"/>
      <c r="I7" s="58"/>
    </row>
    <row r="8" spans="1:10" x14ac:dyDescent="0.2">
      <c r="A8" s="11"/>
      <c r="B8" s="7" t="s">
        <v>27</v>
      </c>
      <c r="C8" s="10" t="s">
        <v>18</v>
      </c>
      <c r="D8" s="10">
        <v>1</v>
      </c>
      <c r="E8" s="40">
        <v>6700</v>
      </c>
      <c r="F8" s="8" t="s">
        <v>26</v>
      </c>
      <c r="G8" s="9"/>
      <c r="H8" s="10"/>
      <c r="I8" s="10"/>
    </row>
    <row r="9" spans="1:10" x14ac:dyDescent="0.2">
      <c r="A9" s="11"/>
      <c r="B9" s="7" t="s">
        <v>35</v>
      </c>
      <c r="C9" s="10" t="s">
        <v>18</v>
      </c>
      <c r="D9" s="10">
        <v>2</v>
      </c>
      <c r="E9" s="39">
        <v>24676</v>
      </c>
      <c r="F9" s="8" t="s">
        <v>26</v>
      </c>
      <c r="G9" s="9"/>
      <c r="H9" s="10"/>
      <c r="I9" s="10"/>
    </row>
    <row r="10" spans="1:10" x14ac:dyDescent="0.2">
      <c r="A10" s="11"/>
      <c r="B10" s="7" t="s">
        <v>36</v>
      </c>
      <c r="C10" s="10" t="s">
        <v>18</v>
      </c>
      <c r="D10" s="10">
        <v>1</v>
      </c>
      <c r="E10" s="39">
        <v>7991</v>
      </c>
      <c r="F10" s="8" t="s">
        <v>26</v>
      </c>
      <c r="G10" s="9"/>
      <c r="H10" s="10"/>
      <c r="I10" s="10"/>
    </row>
    <row r="11" spans="1:10" x14ac:dyDescent="0.2">
      <c r="A11" s="11"/>
      <c r="B11" s="7" t="s">
        <v>37</v>
      </c>
      <c r="C11" s="10" t="s">
        <v>18</v>
      </c>
      <c r="D11" s="10">
        <v>1</v>
      </c>
      <c r="E11" s="39">
        <v>31170</v>
      </c>
      <c r="F11" s="8" t="s">
        <v>26</v>
      </c>
      <c r="G11" s="9"/>
      <c r="H11" s="10"/>
      <c r="I11" s="10"/>
      <c r="J11" s="12" t="s">
        <v>62</v>
      </c>
    </row>
    <row r="12" spans="1:10" x14ac:dyDescent="0.2">
      <c r="A12" s="11"/>
      <c r="B12" s="7" t="s">
        <v>38</v>
      </c>
      <c r="C12" s="10" t="s">
        <v>18</v>
      </c>
      <c r="D12" s="10">
        <v>1</v>
      </c>
      <c r="E12" s="39">
        <v>10463</v>
      </c>
      <c r="F12" s="8" t="s">
        <v>26</v>
      </c>
      <c r="G12" s="9"/>
      <c r="H12" s="10"/>
      <c r="I12" s="10"/>
    </row>
    <row r="13" spans="1:10" x14ac:dyDescent="0.2">
      <c r="A13" s="11"/>
      <c r="B13" s="7" t="s">
        <v>38</v>
      </c>
      <c r="C13" s="10" t="s">
        <v>18</v>
      </c>
      <c r="D13" s="10">
        <v>1</v>
      </c>
      <c r="E13" s="39">
        <v>17000</v>
      </c>
      <c r="F13" s="8" t="s">
        <v>26</v>
      </c>
      <c r="G13" s="9"/>
      <c r="H13" s="10"/>
      <c r="I13" s="10"/>
    </row>
    <row r="14" spans="1:10" x14ac:dyDescent="0.2">
      <c r="A14" s="11"/>
      <c r="B14" s="7" t="s">
        <v>45</v>
      </c>
      <c r="C14" s="10" t="s">
        <v>19</v>
      </c>
      <c r="D14" s="10">
        <v>8</v>
      </c>
      <c r="E14" s="39">
        <f>4750+9500+13650+9100</f>
        <v>37000</v>
      </c>
      <c r="F14" s="8" t="s">
        <v>26</v>
      </c>
      <c r="G14" s="9"/>
      <c r="H14" s="10"/>
      <c r="I14" s="10"/>
    </row>
    <row r="15" spans="1:10" x14ac:dyDescent="0.2">
      <c r="A15" s="11"/>
      <c r="B15" s="7" t="s">
        <v>39</v>
      </c>
      <c r="C15" s="10" t="s">
        <v>19</v>
      </c>
      <c r="D15" s="10">
        <v>8</v>
      </c>
      <c r="E15" s="39">
        <f>9150+19000</f>
        <v>28150</v>
      </c>
      <c r="F15" s="8" t="s">
        <v>26</v>
      </c>
      <c r="G15" s="9"/>
      <c r="H15" s="10"/>
      <c r="I15" s="10"/>
    </row>
    <row r="16" spans="1:10" x14ac:dyDescent="0.2">
      <c r="A16" s="11"/>
      <c r="B16" s="7" t="s">
        <v>40</v>
      </c>
      <c r="C16" s="10" t="s">
        <v>19</v>
      </c>
      <c r="D16" s="10">
        <v>1</v>
      </c>
      <c r="E16" s="39">
        <v>2600</v>
      </c>
      <c r="F16" s="8" t="s">
        <v>26</v>
      </c>
      <c r="G16" s="9"/>
      <c r="H16" s="10"/>
      <c r="I16" s="10"/>
    </row>
    <row r="17" spans="1:9" x14ac:dyDescent="0.2">
      <c r="A17" s="11"/>
      <c r="B17" s="7" t="s">
        <v>40</v>
      </c>
      <c r="C17" s="10" t="s">
        <v>19</v>
      </c>
      <c r="D17" s="10">
        <v>3</v>
      </c>
      <c r="E17" s="39">
        <f>1100+3300</f>
        <v>4400</v>
      </c>
      <c r="F17" s="8" t="s">
        <v>26</v>
      </c>
      <c r="G17" s="9"/>
      <c r="H17" s="10"/>
      <c r="I17" s="10"/>
    </row>
    <row r="18" spans="1:9" x14ac:dyDescent="0.2">
      <c r="A18" s="11"/>
      <c r="B18" s="7" t="s">
        <v>41</v>
      </c>
      <c r="C18" s="10" t="s">
        <v>19</v>
      </c>
      <c r="D18" s="10">
        <v>2</v>
      </c>
      <c r="E18" s="39">
        <f>4850*2</f>
        <v>9700</v>
      </c>
      <c r="F18" s="8" t="s">
        <v>26</v>
      </c>
      <c r="G18" s="9"/>
      <c r="H18" s="10"/>
      <c r="I18" s="10"/>
    </row>
    <row r="19" spans="1:9" x14ac:dyDescent="0.2">
      <c r="A19" s="11"/>
      <c r="B19" s="7" t="s">
        <v>42</v>
      </c>
      <c r="C19" s="10" t="s">
        <v>19</v>
      </c>
      <c r="D19" s="10">
        <v>8</v>
      </c>
      <c r="E19" s="39">
        <f>5200+9200+7050+4850+8100+5200</f>
        <v>39600</v>
      </c>
      <c r="F19" s="8" t="s">
        <v>26</v>
      </c>
      <c r="G19" s="9"/>
      <c r="H19" s="10"/>
      <c r="I19" s="10"/>
    </row>
    <row r="20" spans="1:9" x14ac:dyDescent="0.2">
      <c r="A20" s="11"/>
      <c r="B20" s="7" t="s">
        <v>43</v>
      </c>
      <c r="C20" s="10" t="s">
        <v>19</v>
      </c>
      <c r="D20" s="10">
        <v>4</v>
      </c>
      <c r="E20" s="39">
        <f>4200+5000</f>
        <v>9200</v>
      </c>
      <c r="F20" s="8" t="s">
        <v>26</v>
      </c>
      <c r="G20" s="9"/>
      <c r="H20" s="10"/>
      <c r="I20" s="10"/>
    </row>
    <row r="21" spans="1:9" x14ac:dyDescent="0.2">
      <c r="A21" s="11"/>
      <c r="B21" s="7" t="s">
        <v>44</v>
      </c>
      <c r="C21" s="10" t="s">
        <v>19</v>
      </c>
      <c r="D21" s="10">
        <v>7</v>
      </c>
      <c r="E21" s="40">
        <f>5700+7600</f>
        <v>13300</v>
      </c>
      <c r="F21" s="8" t="s">
        <v>26</v>
      </c>
      <c r="G21" s="9"/>
      <c r="H21" s="10"/>
      <c r="I21" s="10"/>
    </row>
    <row r="22" spans="1:9" s="5" customFormat="1" ht="15.75" x14ac:dyDescent="0.25">
      <c r="A22" s="56" t="s">
        <v>12</v>
      </c>
      <c r="B22" s="57"/>
      <c r="C22" s="57"/>
      <c r="D22" s="57"/>
      <c r="E22" s="57"/>
      <c r="F22" s="57"/>
      <c r="G22" s="57"/>
      <c r="H22" s="57"/>
      <c r="I22" s="58"/>
    </row>
    <row r="23" spans="1:9" x14ac:dyDescent="0.2">
      <c r="A23" s="6"/>
      <c r="B23" s="7" t="s">
        <v>28</v>
      </c>
      <c r="C23" s="10" t="s">
        <v>19</v>
      </c>
      <c r="D23" s="10">
        <v>18</v>
      </c>
      <c r="E23" s="39">
        <v>45000</v>
      </c>
      <c r="F23" s="8" t="s">
        <v>26</v>
      </c>
      <c r="G23" s="34"/>
      <c r="H23" s="34"/>
      <c r="I23" s="10"/>
    </row>
    <row r="24" spans="1:9" x14ac:dyDescent="0.2">
      <c r="A24" s="6"/>
      <c r="B24" s="7" t="s">
        <v>29</v>
      </c>
      <c r="C24" s="10" t="s">
        <v>19</v>
      </c>
      <c r="D24" s="10">
        <v>1</v>
      </c>
      <c r="E24" s="40">
        <v>3900</v>
      </c>
      <c r="F24" s="8" t="s">
        <v>26</v>
      </c>
      <c r="G24" s="34"/>
      <c r="H24" s="34"/>
      <c r="I24" s="10"/>
    </row>
    <row r="25" spans="1:9" x14ac:dyDescent="0.2">
      <c r="A25" s="6"/>
      <c r="B25" s="7" t="s">
        <v>30</v>
      </c>
      <c r="C25" s="10" t="s">
        <v>19</v>
      </c>
      <c r="D25" s="10">
        <v>1</v>
      </c>
      <c r="E25" s="40">
        <v>4900</v>
      </c>
      <c r="F25" s="8" t="s">
        <v>26</v>
      </c>
      <c r="G25" s="34"/>
      <c r="H25" s="34"/>
      <c r="I25" s="10"/>
    </row>
    <row r="26" spans="1:9" x14ac:dyDescent="0.2">
      <c r="A26" s="6"/>
      <c r="B26" s="7" t="s">
        <v>31</v>
      </c>
      <c r="C26" s="10" t="s">
        <v>19</v>
      </c>
      <c r="D26" s="10">
        <v>10</v>
      </c>
      <c r="E26" s="39">
        <v>24490</v>
      </c>
      <c r="F26" s="8" t="s">
        <v>26</v>
      </c>
      <c r="G26" s="9"/>
      <c r="H26" s="10"/>
      <c r="I26" s="10"/>
    </row>
    <row r="27" spans="1:9" x14ac:dyDescent="0.2">
      <c r="A27" s="6"/>
      <c r="B27" s="7" t="s">
        <v>32</v>
      </c>
      <c r="C27" s="10" t="s">
        <v>19</v>
      </c>
      <c r="D27" s="10">
        <v>20</v>
      </c>
      <c r="E27" s="39">
        <v>16490</v>
      </c>
      <c r="F27" s="8" t="s">
        <v>26</v>
      </c>
      <c r="G27" s="9"/>
      <c r="H27" s="10"/>
      <c r="I27" s="10"/>
    </row>
    <row r="28" spans="1:9" ht="15.75" x14ac:dyDescent="0.25">
      <c r="A28" s="56" t="s">
        <v>16</v>
      </c>
      <c r="B28" s="57"/>
      <c r="C28" s="57"/>
      <c r="D28" s="57"/>
      <c r="E28" s="57"/>
      <c r="F28" s="57"/>
      <c r="G28" s="57"/>
      <c r="H28" s="57"/>
      <c r="I28" s="58"/>
    </row>
    <row r="29" spans="1:9" x14ac:dyDescent="0.2">
      <c r="A29" s="11"/>
      <c r="B29" s="7" t="s">
        <v>46</v>
      </c>
      <c r="C29" s="10" t="s">
        <v>19</v>
      </c>
      <c r="D29" s="30">
        <v>7</v>
      </c>
      <c r="E29" s="40">
        <v>13650</v>
      </c>
      <c r="F29" s="8" t="s">
        <v>26</v>
      </c>
      <c r="G29" s="9"/>
      <c r="H29" s="10"/>
      <c r="I29" s="10"/>
    </row>
    <row r="30" spans="1:9" s="5" customFormat="1" ht="15.75" x14ac:dyDescent="0.25">
      <c r="A30" s="56" t="s">
        <v>13</v>
      </c>
      <c r="B30" s="57"/>
      <c r="C30" s="57"/>
      <c r="D30" s="57"/>
      <c r="E30" s="57"/>
      <c r="F30" s="57"/>
      <c r="G30" s="57"/>
      <c r="H30" s="57"/>
      <c r="I30" s="58"/>
    </row>
    <row r="31" spans="1:9" s="5" customFormat="1" ht="15" x14ac:dyDescent="0.2">
      <c r="A31" s="11"/>
      <c r="B31" s="7" t="s">
        <v>49</v>
      </c>
      <c r="C31" s="10" t="s">
        <v>48</v>
      </c>
      <c r="D31" s="31">
        <f>276+198</f>
        <v>474</v>
      </c>
      <c r="E31" s="41">
        <f>96535.08+98740.26</f>
        <v>195275.34</v>
      </c>
      <c r="F31" s="8" t="s">
        <v>26</v>
      </c>
      <c r="G31" s="9" t="s">
        <v>58</v>
      </c>
      <c r="H31" s="10"/>
      <c r="I31" s="10"/>
    </row>
    <row r="32" spans="1:9" ht="15.75" x14ac:dyDescent="0.25">
      <c r="A32" s="56" t="s">
        <v>20</v>
      </c>
      <c r="B32" s="57"/>
      <c r="C32" s="57"/>
      <c r="D32" s="57"/>
      <c r="E32" s="57"/>
      <c r="F32" s="57"/>
      <c r="G32" s="57"/>
      <c r="H32" s="57"/>
      <c r="I32" s="58"/>
    </row>
    <row r="33" spans="1:10" x14ac:dyDescent="0.2">
      <c r="A33" s="11"/>
      <c r="B33" s="7" t="s">
        <v>33</v>
      </c>
      <c r="C33" s="10" t="s">
        <v>19</v>
      </c>
      <c r="D33" s="10">
        <v>10</v>
      </c>
      <c r="E33" s="42">
        <v>15080</v>
      </c>
      <c r="F33" s="8" t="s">
        <v>26</v>
      </c>
      <c r="G33" s="9"/>
      <c r="H33" s="10"/>
      <c r="I33" s="10"/>
    </row>
    <row r="34" spans="1:10" x14ac:dyDescent="0.2">
      <c r="A34" s="11"/>
      <c r="B34" s="7" t="s">
        <v>34</v>
      </c>
      <c r="C34" s="10" t="s">
        <v>19</v>
      </c>
      <c r="D34" s="10">
        <v>20</v>
      </c>
      <c r="E34" s="42">
        <v>18240</v>
      </c>
      <c r="F34" s="8" t="s">
        <v>26</v>
      </c>
      <c r="G34" s="9"/>
      <c r="H34" s="10"/>
      <c r="I34" s="10"/>
    </row>
    <row r="35" spans="1:10" x14ac:dyDescent="0.2">
      <c r="A35" s="11"/>
      <c r="B35" s="7" t="s">
        <v>52</v>
      </c>
      <c r="C35" s="10" t="s">
        <v>19</v>
      </c>
      <c r="D35" s="10">
        <v>4</v>
      </c>
      <c r="E35" s="42">
        <v>23656</v>
      </c>
      <c r="F35" s="8" t="s">
        <v>26</v>
      </c>
      <c r="G35" s="9"/>
      <c r="H35" s="10"/>
      <c r="I35" s="10"/>
    </row>
    <row r="36" spans="1:10" x14ac:dyDescent="0.2">
      <c r="A36" s="11"/>
      <c r="B36" s="7" t="s">
        <v>53</v>
      </c>
      <c r="C36" s="10" t="s">
        <v>19</v>
      </c>
      <c r="D36" s="10">
        <v>1</v>
      </c>
      <c r="E36" s="42">
        <v>4722</v>
      </c>
      <c r="F36" s="8" t="s">
        <v>26</v>
      </c>
      <c r="G36" s="9"/>
      <c r="H36" s="10"/>
      <c r="I36" s="10"/>
    </row>
    <row r="37" spans="1:10" x14ac:dyDescent="0.2">
      <c r="A37" s="11"/>
      <c r="B37" s="7" t="s">
        <v>54</v>
      </c>
      <c r="C37" s="10" t="s">
        <v>19</v>
      </c>
      <c r="D37" s="10">
        <v>4</v>
      </c>
      <c r="E37" s="42">
        <v>10768</v>
      </c>
      <c r="F37" s="8" t="s">
        <v>55</v>
      </c>
      <c r="G37" s="9"/>
      <c r="H37" s="10"/>
      <c r="I37" s="10"/>
    </row>
    <row r="38" spans="1:10" x14ac:dyDescent="0.2">
      <c r="A38" s="11"/>
      <c r="B38" s="7" t="s">
        <v>51</v>
      </c>
      <c r="C38" s="10" t="s">
        <v>19</v>
      </c>
      <c r="D38" s="10">
        <v>1</v>
      </c>
      <c r="E38" s="42">
        <v>5100</v>
      </c>
      <c r="F38" s="8" t="s">
        <v>26</v>
      </c>
      <c r="G38" s="9"/>
      <c r="H38" s="10"/>
      <c r="I38" s="10"/>
    </row>
    <row r="39" spans="1:10" x14ac:dyDescent="0.2">
      <c r="A39" s="11"/>
      <c r="B39" s="7" t="s">
        <v>45</v>
      </c>
      <c r="C39" s="10" t="s">
        <v>19</v>
      </c>
      <c r="D39" s="10">
        <v>1</v>
      </c>
      <c r="E39" s="42">
        <v>2150</v>
      </c>
      <c r="F39" s="8" t="s">
        <v>26</v>
      </c>
      <c r="G39" s="9"/>
      <c r="H39" s="10"/>
      <c r="I39" s="10"/>
    </row>
    <row r="40" spans="1:10" x14ac:dyDescent="0.2">
      <c r="A40" s="11"/>
      <c r="B40" s="7" t="s">
        <v>56</v>
      </c>
      <c r="C40" s="10" t="s">
        <v>19</v>
      </c>
      <c r="D40" s="10">
        <v>1</v>
      </c>
      <c r="E40" s="42">
        <v>5630</v>
      </c>
      <c r="F40" s="8" t="s">
        <v>26</v>
      </c>
      <c r="G40" s="9"/>
      <c r="H40" s="10"/>
      <c r="I40" s="10"/>
    </row>
    <row r="41" spans="1:10" ht="25.5" x14ac:dyDescent="0.2">
      <c r="A41" s="11"/>
      <c r="B41" s="24" t="s">
        <v>50</v>
      </c>
      <c r="C41" s="10" t="s">
        <v>18</v>
      </c>
      <c r="D41" s="10">
        <v>6</v>
      </c>
      <c r="E41" s="42">
        <f>50700/6*2</f>
        <v>16900</v>
      </c>
      <c r="F41" s="8" t="s">
        <v>84</v>
      </c>
      <c r="G41" s="9"/>
      <c r="H41" s="10"/>
      <c r="I41" s="10"/>
    </row>
    <row r="42" spans="1:10" ht="15.75" x14ac:dyDescent="0.25">
      <c r="A42" s="56" t="s">
        <v>17</v>
      </c>
      <c r="B42" s="57"/>
      <c r="C42" s="57"/>
      <c r="D42" s="57"/>
      <c r="E42" s="57"/>
      <c r="F42" s="57"/>
      <c r="G42" s="57"/>
      <c r="H42" s="57"/>
      <c r="I42" s="58"/>
    </row>
    <row r="43" spans="1:10" x14ac:dyDescent="0.2">
      <c r="A43" s="11"/>
      <c r="B43" s="14" t="s">
        <v>57</v>
      </c>
      <c r="C43" s="10" t="s">
        <v>18</v>
      </c>
      <c r="D43" s="10">
        <v>1</v>
      </c>
      <c r="E43" s="40">
        <v>5700</v>
      </c>
      <c r="F43" s="8" t="s">
        <v>26</v>
      </c>
      <c r="G43" s="9"/>
      <c r="H43" s="10"/>
      <c r="I43" s="10"/>
    </row>
    <row r="44" spans="1:10" ht="15.75" x14ac:dyDescent="0.25">
      <c r="A44" s="56" t="s">
        <v>21</v>
      </c>
      <c r="B44" s="57"/>
      <c r="C44" s="57"/>
      <c r="D44" s="57"/>
      <c r="E44" s="57"/>
      <c r="F44" s="57"/>
      <c r="G44" s="57"/>
      <c r="H44" s="57"/>
      <c r="I44" s="58"/>
    </row>
    <row r="45" spans="1:10" x14ac:dyDescent="0.2">
      <c r="A45" s="11"/>
      <c r="B45" s="7" t="s">
        <v>49</v>
      </c>
      <c r="C45" s="10" t="s">
        <v>48</v>
      </c>
      <c r="D45" s="31">
        <f>80+67</f>
        <v>147</v>
      </c>
      <c r="E45" s="41">
        <f>51373.2+34945.92</f>
        <v>86319.12</v>
      </c>
      <c r="F45" s="8" t="s">
        <v>26</v>
      </c>
      <c r="G45" s="9" t="s">
        <v>58</v>
      </c>
      <c r="H45" s="10"/>
      <c r="I45" s="10"/>
    </row>
    <row r="46" spans="1:10" x14ac:dyDescent="0.2">
      <c r="A46" s="11"/>
      <c r="B46" s="13" t="s">
        <v>59</v>
      </c>
      <c r="C46" s="10" t="s">
        <v>18</v>
      </c>
      <c r="D46" s="32">
        <v>1</v>
      </c>
      <c r="E46" s="43">
        <v>15000</v>
      </c>
      <c r="F46" s="8" t="s">
        <v>26</v>
      </c>
      <c r="G46" s="35"/>
      <c r="H46" s="35"/>
      <c r="I46" s="35"/>
    </row>
    <row r="47" spans="1:10" x14ac:dyDescent="0.2">
      <c r="A47" s="11"/>
      <c r="B47" s="13" t="s">
        <v>60</v>
      </c>
      <c r="C47" s="10" t="s">
        <v>18</v>
      </c>
      <c r="D47" s="32">
        <v>1</v>
      </c>
      <c r="E47" s="43">
        <v>61000</v>
      </c>
      <c r="F47" s="8" t="s">
        <v>26</v>
      </c>
      <c r="G47" s="35"/>
      <c r="H47" s="35"/>
      <c r="I47" s="35"/>
      <c r="J47" s="12" t="s">
        <v>62</v>
      </c>
    </row>
    <row r="48" spans="1:10" x14ac:dyDescent="0.2">
      <c r="A48" s="11"/>
      <c r="B48" s="13" t="s">
        <v>61</v>
      </c>
      <c r="C48" s="10" t="s">
        <v>19</v>
      </c>
      <c r="D48" s="32">
        <v>1</v>
      </c>
      <c r="E48" s="44">
        <v>4900</v>
      </c>
      <c r="F48" s="8" t="s">
        <v>26</v>
      </c>
      <c r="G48" s="35"/>
      <c r="H48" s="35"/>
      <c r="I48" s="35"/>
    </row>
    <row r="49" spans="1:9" x14ac:dyDescent="0.2">
      <c r="A49" s="11"/>
      <c r="B49" s="13" t="s">
        <v>63</v>
      </c>
      <c r="C49" s="10" t="s">
        <v>19</v>
      </c>
      <c r="D49" s="32">
        <v>1</v>
      </c>
      <c r="E49" s="44">
        <v>1750</v>
      </c>
      <c r="F49" s="8" t="s">
        <v>26</v>
      </c>
      <c r="G49" s="35"/>
      <c r="H49" s="35"/>
      <c r="I49" s="35"/>
    </row>
    <row r="50" spans="1:9" x14ac:dyDescent="0.2">
      <c r="A50" s="11"/>
      <c r="B50" s="13" t="s">
        <v>64</v>
      </c>
      <c r="C50" s="10" t="s">
        <v>19</v>
      </c>
      <c r="D50" s="32">
        <v>1</v>
      </c>
      <c r="E50" s="44">
        <v>2400</v>
      </c>
      <c r="F50" s="8" t="s">
        <v>26</v>
      </c>
      <c r="G50" s="35"/>
      <c r="H50" s="35"/>
      <c r="I50" s="35"/>
    </row>
    <row r="51" spans="1:9" x14ac:dyDescent="0.2">
      <c r="A51" s="11"/>
      <c r="B51" s="13" t="s">
        <v>65</v>
      </c>
      <c r="C51" s="10" t="s">
        <v>19</v>
      </c>
      <c r="D51" s="32">
        <v>1</v>
      </c>
      <c r="E51" s="44">
        <v>2800</v>
      </c>
      <c r="F51" s="8" t="s">
        <v>26</v>
      </c>
      <c r="G51" s="35"/>
      <c r="H51" s="35"/>
      <c r="I51" s="35"/>
    </row>
    <row r="52" spans="1:9" x14ac:dyDescent="0.2">
      <c r="A52" s="11"/>
      <c r="B52" s="13" t="s">
        <v>41</v>
      </c>
      <c r="C52" s="10" t="s">
        <v>19</v>
      </c>
      <c r="D52" s="32">
        <v>2</v>
      </c>
      <c r="E52" s="43">
        <v>10600</v>
      </c>
      <c r="F52" s="8" t="s">
        <v>26</v>
      </c>
      <c r="G52" s="35"/>
      <c r="H52" s="35"/>
      <c r="I52" s="35"/>
    </row>
    <row r="53" spans="1:9" x14ac:dyDescent="0.2">
      <c r="A53" s="11"/>
      <c r="B53" s="13" t="s">
        <v>67</v>
      </c>
      <c r="C53" s="10" t="s">
        <v>19</v>
      </c>
      <c r="D53" s="10">
        <v>4</v>
      </c>
      <c r="E53" s="43">
        <v>9000</v>
      </c>
      <c r="F53" s="8" t="s">
        <v>26</v>
      </c>
      <c r="G53" s="9"/>
      <c r="H53" s="10"/>
      <c r="I53" s="10"/>
    </row>
    <row r="54" spans="1:9" x14ac:dyDescent="0.2">
      <c r="A54" s="11"/>
      <c r="B54" s="14" t="s">
        <v>66</v>
      </c>
      <c r="C54" s="10" t="s">
        <v>19</v>
      </c>
      <c r="D54" s="10">
        <v>2</v>
      </c>
      <c r="E54" s="43">
        <v>7600</v>
      </c>
      <c r="F54" s="8" t="s">
        <v>26</v>
      </c>
      <c r="G54" s="9"/>
      <c r="H54" s="10"/>
      <c r="I54" s="10"/>
    </row>
    <row r="55" spans="1:9" s="5" customFormat="1" ht="15" x14ac:dyDescent="0.2">
      <c r="A55" s="11"/>
      <c r="B55" s="7"/>
      <c r="C55" s="20"/>
      <c r="D55" s="45" t="s">
        <v>14</v>
      </c>
      <c r="E55" s="45"/>
      <c r="F55" s="8"/>
      <c r="G55" s="16"/>
      <c r="H55" s="10"/>
      <c r="I55" s="10"/>
    </row>
    <row r="56" spans="1:9" x14ac:dyDescent="0.2">
      <c r="A56" s="11"/>
      <c r="B56" s="13" t="s">
        <v>69</v>
      </c>
      <c r="C56" s="51" t="s">
        <v>19</v>
      </c>
      <c r="D56" s="16">
        <v>1</v>
      </c>
      <c r="E56" s="50">
        <v>98850</v>
      </c>
      <c r="F56" s="8" t="s">
        <v>26</v>
      </c>
      <c r="G56" s="9" t="s">
        <v>58</v>
      </c>
      <c r="H56" s="10"/>
      <c r="I56" s="10" t="s">
        <v>15</v>
      </c>
    </row>
    <row r="57" spans="1:9" x14ac:dyDescent="0.2">
      <c r="A57" s="11"/>
      <c r="B57" s="13" t="s">
        <v>70</v>
      </c>
      <c r="C57" s="51" t="s">
        <v>19</v>
      </c>
      <c r="D57" s="10">
        <v>1</v>
      </c>
      <c r="E57" s="50">
        <v>77000</v>
      </c>
      <c r="F57" s="8" t="s">
        <v>26</v>
      </c>
      <c r="G57" s="9" t="s">
        <v>58</v>
      </c>
      <c r="H57" s="10"/>
      <c r="I57" s="10" t="s">
        <v>15</v>
      </c>
    </row>
    <row r="58" spans="1:9" ht="22.5" x14ac:dyDescent="0.2">
      <c r="A58" s="11"/>
      <c r="B58" s="7" t="s">
        <v>71</v>
      </c>
      <c r="C58" s="47" t="s">
        <v>18</v>
      </c>
      <c r="D58" s="10">
        <v>1</v>
      </c>
      <c r="E58" s="50">
        <v>39660</v>
      </c>
      <c r="F58" s="8" t="s">
        <v>73</v>
      </c>
      <c r="G58" s="9" t="s">
        <v>58</v>
      </c>
      <c r="H58" s="10"/>
      <c r="I58" s="10"/>
    </row>
    <row r="59" spans="1:9" x14ac:dyDescent="0.2">
      <c r="A59" s="11"/>
      <c r="B59" s="7" t="s">
        <v>72</v>
      </c>
      <c r="C59" s="47" t="s">
        <v>18</v>
      </c>
      <c r="D59" s="10">
        <v>1</v>
      </c>
      <c r="E59" s="50">
        <v>29400</v>
      </c>
      <c r="F59" s="8" t="s">
        <v>26</v>
      </c>
      <c r="G59" s="9" t="s">
        <v>58</v>
      </c>
      <c r="H59" s="10"/>
      <c r="I59" s="10" t="s">
        <v>8</v>
      </c>
    </row>
    <row r="60" spans="1:9" x14ac:dyDescent="0.2">
      <c r="A60" s="11"/>
      <c r="B60" s="52" t="s">
        <v>74</v>
      </c>
      <c r="C60" s="47" t="s">
        <v>18</v>
      </c>
      <c r="D60" s="10">
        <v>1</v>
      </c>
      <c r="E60" s="50">
        <v>11010</v>
      </c>
      <c r="F60" s="8" t="s">
        <v>26</v>
      </c>
      <c r="G60" s="9" t="s">
        <v>58</v>
      </c>
      <c r="H60" s="10"/>
      <c r="I60" s="10" t="s">
        <v>8</v>
      </c>
    </row>
    <row r="61" spans="1:9" x14ac:dyDescent="0.2">
      <c r="A61" s="11"/>
      <c r="B61" s="52" t="s">
        <v>75</v>
      </c>
      <c r="C61" s="51" t="s">
        <v>19</v>
      </c>
      <c r="D61" s="10">
        <v>1</v>
      </c>
      <c r="E61" s="53">
        <v>7500</v>
      </c>
      <c r="F61" s="8" t="s">
        <v>26</v>
      </c>
      <c r="G61" s="9" t="s">
        <v>58</v>
      </c>
      <c r="H61" s="10"/>
      <c r="I61" s="10" t="s">
        <v>8</v>
      </c>
    </row>
    <row r="62" spans="1:9" x14ac:dyDescent="0.2">
      <c r="A62" s="11"/>
      <c r="B62" s="54" t="s">
        <v>76</v>
      </c>
      <c r="C62" s="47" t="s">
        <v>18</v>
      </c>
      <c r="D62" s="10">
        <v>1</v>
      </c>
      <c r="E62" s="53">
        <v>19950</v>
      </c>
      <c r="F62" s="8" t="s">
        <v>26</v>
      </c>
      <c r="G62" s="9" t="s">
        <v>58</v>
      </c>
      <c r="H62" s="10"/>
      <c r="I62" s="10" t="s">
        <v>8</v>
      </c>
    </row>
    <row r="63" spans="1:9" x14ac:dyDescent="0.2">
      <c r="A63" s="11"/>
      <c r="B63" s="7" t="s">
        <v>77</v>
      </c>
      <c r="C63" s="47" t="s">
        <v>18</v>
      </c>
      <c r="D63" s="10">
        <v>3</v>
      </c>
      <c r="E63" s="50">
        <v>97809</v>
      </c>
      <c r="F63" s="8" t="s">
        <v>26</v>
      </c>
      <c r="G63" s="9" t="s">
        <v>58</v>
      </c>
      <c r="H63" s="10"/>
      <c r="I63" s="10" t="s">
        <v>8</v>
      </c>
    </row>
    <row r="64" spans="1:9" x14ac:dyDescent="0.2">
      <c r="A64" s="11"/>
      <c r="B64" s="7" t="s">
        <v>79</v>
      </c>
      <c r="C64" s="47" t="s">
        <v>18</v>
      </c>
      <c r="D64" s="10">
        <v>2</v>
      </c>
      <c r="E64" s="50">
        <v>16226</v>
      </c>
      <c r="F64" s="8" t="s">
        <v>26</v>
      </c>
      <c r="G64" s="9" t="s">
        <v>58</v>
      </c>
      <c r="H64" s="10"/>
      <c r="I64" s="10" t="s">
        <v>8</v>
      </c>
    </row>
    <row r="65" spans="1:9" x14ac:dyDescent="0.2">
      <c r="A65" s="11"/>
      <c r="B65" s="7" t="s">
        <v>78</v>
      </c>
      <c r="C65" s="47" t="s">
        <v>18</v>
      </c>
      <c r="D65" s="16">
        <v>2</v>
      </c>
      <c r="E65" s="55">
        <v>40617.5</v>
      </c>
      <c r="F65" s="8" t="s">
        <v>26</v>
      </c>
      <c r="G65" s="9" t="s">
        <v>58</v>
      </c>
      <c r="H65" s="10"/>
      <c r="I65" s="10" t="s">
        <v>8</v>
      </c>
    </row>
    <row r="66" spans="1:9" x14ac:dyDescent="0.2">
      <c r="A66" s="11"/>
      <c r="B66" s="7" t="s">
        <v>80</v>
      </c>
      <c r="C66" s="51" t="s">
        <v>19</v>
      </c>
      <c r="D66" s="16">
        <v>20</v>
      </c>
      <c r="E66" s="55">
        <v>34000</v>
      </c>
      <c r="F66" s="8" t="s">
        <v>26</v>
      </c>
      <c r="G66" s="9" t="s">
        <v>58</v>
      </c>
      <c r="H66" s="10"/>
      <c r="I66" s="10" t="s">
        <v>8</v>
      </c>
    </row>
    <row r="67" spans="1:9" x14ac:dyDescent="0.2">
      <c r="A67" s="11"/>
      <c r="B67" s="7" t="s">
        <v>81</v>
      </c>
      <c r="C67" s="51" t="s">
        <v>19</v>
      </c>
      <c r="D67" s="16">
        <v>10</v>
      </c>
      <c r="E67" s="55">
        <v>22822.5</v>
      </c>
      <c r="F67" s="8" t="s">
        <v>26</v>
      </c>
      <c r="G67" s="9" t="s">
        <v>58</v>
      </c>
      <c r="H67" s="10"/>
      <c r="I67" s="10" t="s">
        <v>8</v>
      </c>
    </row>
    <row r="68" spans="1:9" x14ac:dyDescent="0.2">
      <c r="A68" s="11"/>
      <c r="B68" s="13" t="s">
        <v>82</v>
      </c>
      <c r="C68" s="51" t="s">
        <v>19</v>
      </c>
      <c r="D68" s="16">
        <v>40</v>
      </c>
      <c r="E68" s="55">
        <v>34000</v>
      </c>
      <c r="F68" s="8" t="s">
        <v>26</v>
      </c>
      <c r="G68" s="9" t="s">
        <v>58</v>
      </c>
      <c r="H68" s="10"/>
      <c r="I68" s="10" t="s">
        <v>8</v>
      </c>
    </row>
    <row r="69" spans="1:9" x14ac:dyDescent="0.2">
      <c r="A69" s="11"/>
      <c r="B69" s="13" t="s">
        <v>83</v>
      </c>
      <c r="C69" s="51" t="s">
        <v>19</v>
      </c>
      <c r="D69" s="16">
        <v>40</v>
      </c>
      <c r="E69" s="55">
        <v>34000</v>
      </c>
      <c r="F69" s="8" t="s">
        <v>26</v>
      </c>
      <c r="G69" s="9" t="s">
        <v>58</v>
      </c>
      <c r="H69" s="10"/>
      <c r="I69" s="10" t="s">
        <v>8</v>
      </c>
    </row>
    <row r="70" spans="1:9" x14ac:dyDescent="0.2">
      <c r="A70" s="15"/>
      <c r="B70" s="7" t="s">
        <v>9</v>
      </c>
      <c r="C70" s="20"/>
      <c r="D70" s="20"/>
      <c r="E70" s="46">
        <f>SUM(E6:E69)</f>
        <v>1494815.46</v>
      </c>
      <c r="F70" s="18"/>
      <c r="G70" s="10"/>
      <c r="H70" s="10"/>
      <c r="I70" s="10"/>
    </row>
    <row r="72" spans="1:9" x14ac:dyDescent="0.2">
      <c r="B72" s="26"/>
      <c r="C72" s="10"/>
      <c r="D72" s="10"/>
      <c r="E72" s="47" t="s">
        <v>18</v>
      </c>
      <c r="F72" s="18" t="s">
        <v>19</v>
      </c>
      <c r="G72" s="18" t="s">
        <v>48</v>
      </c>
      <c r="I72" s="19" t="s">
        <v>47</v>
      </c>
    </row>
    <row r="73" spans="1:9" x14ac:dyDescent="0.2">
      <c r="B73" s="36" t="s">
        <v>26</v>
      </c>
      <c r="C73" s="8"/>
      <c r="D73" s="10"/>
      <c r="E73" s="43">
        <f>E8+E9+E10+E11+E12+E13+E41+E43+E47+E46+E58+E59+E60+E62+E63+E64+E65</f>
        <v>451272.5</v>
      </c>
      <c r="F73" s="17">
        <f>E6+E14+E15+E16+E17+E18+E19+E20+E21+E23+E24+E25+E26+E27+E29+E40+E39+E38+E36+E35+E34+E33+E54+E53+E52+E51+E50+E49+E48+E56+E57+E66+E67+E68+E69+E61</f>
        <v>751180.5</v>
      </c>
      <c r="G73" s="17">
        <f>E31+E45</f>
        <v>281594.45999999996</v>
      </c>
      <c r="H73" s="48"/>
      <c r="I73" s="25">
        <f>SUM(E73:H73)</f>
        <v>1484047.46</v>
      </c>
    </row>
    <row r="74" spans="1:9" x14ac:dyDescent="0.2">
      <c r="B74" s="36" t="s">
        <v>55</v>
      </c>
      <c r="C74" s="8"/>
      <c r="D74" s="10"/>
      <c r="E74" s="43"/>
      <c r="F74" s="17">
        <f>E37</f>
        <v>10768</v>
      </c>
      <c r="G74" s="17"/>
      <c r="H74" s="48"/>
      <c r="I74" s="25">
        <f>SUM(E74:H74)</f>
        <v>10768</v>
      </c>
    </row>
    <row r="75" spans="1:9" x14ac:dyDescent="0.2">
      <c r="B75" s="27" t="s">
        <v>22</v>
      </c>
      <c r="C75" s="21"/>
      <c r="D75" s="10"/>
      <c r="E75" s="45">
        <f>SUM(E73:E74)</f>
        <v>451272.5</v>
      </c>
      <c r="F75" s="45">
        <f>SUM(F73:F74)</f>
        <v>761948.5</v>
      </c>
      <c r="G75" s="45">
        <f>SUM(G73:G74)</f>
        <v>281594.45999999996</v>
      </c>
      <c r="H75" s="45">
        <f>SUM(H73:H74)</f>
        <v>0</v>
      </c>
      <c r="I75" s="45">
        <f>SUM(I73:I74)</f>
        <v>1494815.46</v>
      </c>
    </row>
  </sheetData>
  <mergeCells count="2">
    <mergeCell ref="B1:H1"/>
    <mergeCell ref="B2:H2"/>
  </mergeCells>
  <pageMargins left="0.41" right="0.57999999999999996" top="0.49" bottom="0.19" header="0.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2017-01-23T07:56:10Z</dcterms:modified>
</cp:coreProperties>
</file>