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ЭтаКнига" defaultThemeVersion="124226"/>
  <bookViews>
    <workbookView xWindow="0" yWindow="2520" windowWidth="15480" windowHeight="11475"/>
  </bookViews>
  <sheets>
    <sheet name="ТРАФАРЕТ" sheetId="1" r:id="rId1"/>
  </sheets>
  <calcPr calcId="145621" fullPrecision="0"/>
</workbook>
</file>

<file path=xl/calcChain.xml><?xml version="1.0" encoding="utf-8"?>
<calcChain xmlns="http://schemas.openxmlformats.org/spreadsheetml/2006/main">
  <c r="D22" i="1"/>
  <c r="D21" s="1"/>
  <c r="E22"/>
  <c r="F22"/>
  <c r="F21" s="1"/>
  <c r="F105" s="1"/>
  <c r="G22"/>
  <c r="G21" s="1"/>
  <c r="H22"/>
  <c r="H21" s="1"/>
  <c r="H105" s="1"/>
  <c r="I24"/>
  <c r="I22"/>
  <c r="J24"/>
  <c r="J22" s="1"/>
  <c r="I25"/>
  <c r="J25"/>
  <c r="I26"/>
  <c r="J26"/>
  <c r="D27"/>
  <c r="E27"/>
  <c r="E21" s="1"/>
  <c r="F27"/>
  <c r="G27"/>
  <c r="H27"/>
  <c r="I29"/>
  <c r="I27" s="1"/>
  <c r="J29"/>
  <c r="J27" s="1"/>
  <c r="I30"/>
  <c r="J30"/>
  <c r="D31"/>
  <c r="E31"/>
  <c r="F31"/>
  <c r="G31"/>
  <c r="H31"/>
  <c r="I33"/>
  <c r="I31"/>
  <c r="J33"/>
  <c r="J31" s="1"/>
  <c r="I34"/>
  <c r="J34"/>
  <c r="I35"/>
  <c r="J35"/>
  <c r="I36"/>
  <c r="J36"/>
  <c r="I37"/>
  <c r="J37"/>
  <c r="I38"/>
  <c r="J38"/>
  <c r="I39"/>
  <c r="J39"/>
  <c r="D40"/>
  <c r="E40"/>
  <c r="F40"/>
  <c r="G40"/>
  <c r="H40"/>
  <c r="I42"/>
  <c r="I40" s="1"/>
  <c r="J42"/>
  <c r="J40" s="1"/>
  <c r="I43"/>
  <c r="J43"/>
  <c r="I44"/>
  <c r="J44"/>
  <c r="I45"/>
  <c r="J45"/>
  <c r="D55"/>
  <c r="E55"/>
  <c r="F55"/>
  <c r="F53" s="1"/>
  <c r="G55"/>
  <c r="H55"/>
  <c r="H53" s="1"/>
  <c r="I57"/>
  <c r="J57"/>
  <c r="I58"/>
  <c r="J58" s="1"/>
  <c r="I59"/>
  <c r="J59"/>
  <c r="D60"/>
  <c r="E60"/>
  <c r="F60"/>
  <c r="G60"/>
  <c r="G53" s="1"/>
  <c r="H60"/>
  <c r="I62"/>
  <c r="J62"/>
  <c r="I63"/>
  <c r="J63"/>
  <c r="I64"/>
  <c r="J64"/>
  <c r="I65"/>
  <c r="J65"/>
  <c r="I66"/>
  <c r="J66" s="1"/>
  <c r="I67"/>
  <c r="J67" s="1"/>
  <c r="D68"/>
  <c r="E68"/>
  <c r="F68"/>
  <c r="G68"/>
  <c r="H68"/>
  <c r="I70"/>
  <c r="I68" s="1"/>
  <c r="J70"/>
  <c r="J68" s="1"/>
  <c r="I71"/>
  <c r="J71"/>
  <c r="D72"/>
  <c r="E72"/>
  <c r="F72"/>
  <c r="G72"/>
  <c r="H72"/>
  <c r="I74"/>
  <c r="J74"/>
  <c r="I75"/>
  <c r="I72" s="1"/>
  <c r="J75"/>
  <c r="J72" s="1"/>
  <c r="D83"/>
  <c r="E83"/>
  <c r="F83"/>
  <c r="G83"/>
  <c r="H83"/>
  <c r="I85"/>
  <c r="I83"/>
  <c r="J85"/>
  <c r="J83"/>
  <c r="I86"/>
  <c r="J86"/>
  <c r="D87"/>
  <c r="E87"/>
  <c r="F87"/>
  <c r="G87"/>
  <c r="H87"/>
  <c r="I89"/>
  <c r="I87" s="1"/>
  <c r="J89"/>
  <c r="J87"/>
  <c r="I90"/>
  <c r="J90"/>
  <c r="I91"/>
  <c r="J91"/>
  <c r="D92"/>
  <c r="E92"/>
  <c r="F92"/>
  <c r="G92"/>
  <c r="H92"/>
  <c r="I94"/>
  <c r="J94" s="1"/>
  <c r="J92" s="1"/>
  <c r="I95"/>
  <c r="J95"/>
  <c r="I96"/>
  <c r="J96"/>
  <c r="I97"/>
  <c r="J97"/>
  <c r="D98"/>
  <c r="E98"/>
  <c r="F98"/>
  <c r="G98"/>
  <c r="H98"/>
  <c r="I100"/>
  <c r="J100"/>
  <c r="J98"/>
  <c r="I101"/>
  <c r="I98" s="1"/>
  <c r="J101"/>
  <c r="I102"/>
  <c r="J102"/>
  <c r="J103"/>
  <c r="D116"/>
  <c r="E116"/>
  <c r="F116"/>
  <c r="G116"/>
  <c r="G114" s="1"/>
  <c r="H116"/>
  <c r="I118"/>
  <c r="I116" s="1"/>
  <c r="J118"/>
  <c r="J116" s="1"/>
  <c r="I119"/>
  <c r="J119"/>
  <c r="I120"/>
  <c r="J120"/>
  <c r="I121"/>
  <c r="J121"/>
  <c r="I122"/>
  <c r="J122"/>
  <c r="D123"/>
  <c r="D114" s="1"/>
  <c r="E123"/>
  <c r="F123"/>
  <c r="G123"/>
  <c r="H123"/>
  <c r="H114" s="1"/>
  <c r="I125"/>
  <c r="I123" s="1"/>
  <c r="J125"/>
  <c r="I126"/>
  <c r="J126"/>
  <c r="I127"/>
  <c r="J127"/>
  <c r="J123" s="1"/>
  <c r="E128"/>
  <c r="E114" s="1"/>
  <c r="F128"/>
  <c r="G128"/>
  <c r="H128"/>
  <c r="I129"/>
  <c r="I130"/>
  <c r="E131"/>
  <c r="F131"/>
  <c r="F114" s="1"/>
  <c r="G131"/>
  <c r="H131"/>
  <c r="J131"/>
  <c r="I133"/>
  <c r="I134"/>
  <c r="I131" s="1"/>
  <c r="D135"/>
  <c r="E135"/>
  <c r="F135"/>
  <c r="I137"/>
  <c r="I135" s="1"/>
  <c r="J137"/>
  <c r="I138"/>
  <c r="J138"/>
  <c r="J135" s="1"/>
  <c r="D146"/>
  <c r="E146"/>
  <c r="F146"/>
  <c r="G146"/>
  <c r="H146"/>
  <c r="I148"/>
  <c r="I146"/>
  <c r="J148"/>
  <c r="J146" s="1"/>
  <c r="I149"/>
  <c r="J149"/>
  <c r="D158"/>
  <c r="E103"/>
  <c r="E158"/>
  <c r="F103"/>
  <c r="F158"/>
  <c r="G103" s="1"/>
  <c r="G158"/>
  <c r="H103"/>
  <c r="H160"/>
  <c r="H158"/>
  <c r="J60" l="1"/>
  <c r="I60"/>
  <c r="I128"/>
  <c r="J128" s="1"/>
  <c r="J114" s="1"/>
  <c r="D53"/>
  <c r="D105" s="1"/>
  <c r="J21"/>
  <c r="I55"/>
  <c r="I53" s="1"/>
  <c r="I92"/>
  <c r="I21"/>
  <c r="J55"/>
  <c r="J53" s="1"/>
  <c r="E53"/>
  <c r="E105"/>
  <c r="G105"/>
  <c r="I103"/>
  <c r="I105" l="1"/>
  <c r="I114"/>
</calcChain>
</file>

<file path=xl/sharedStrings.xml><?xml version="1.0" encoding="utf-8"?>
<sst xmlns="http://schemas.openxmlformats.org/spreadsheetml/2006/main" count="515" uniqueCount="288">
  <si>
    <t>КОДЫ</t>
  </si>
  <si>
    <t>0503737</t>
  </si>
  <si>
    <t>Учреждение</t>
  </si>
  <si>
    <t>Обособленное подразделение</t>
  </si>
  <si>
    <t>Учредитель</t>
  </si>
  <si>
    <t>Наименование органа, осуществля-</t>
  </si>
  <si>
    <t>ющего полномочия учредителя</t>
  </si>
  <si>
    <t>Глава по БК</t>
  </si>
  <si>
    <t>Вид финансового обеспечения (деятельности)</t>
  </si>
  <si>
    <t>Периодичность:  квартальная, годовая</t>
  </si>
  <si>
    <t xml:space="preserve">Единица измерения:  руб </t>
  </si>
  <si>
    <t>383</t>
  </si>
  <si>
    <t>1. Доходы учреждения</t>
  </si>
  <si>
    <t xml:space="preserve"> Наименование показателя</t>
  </si>
  <si>
    <t>Код</t>
  </si>
  <si>
    <t xml:space="preserve">Код </t>
  </si>
  <si>
    <t>Утверждено</t>
  </si>
  <si>
    <t>через</t>
  </si>
  <si>
    <t>Не исполнено</t>
  </si>
  <si>
    <t>стро-</t>
  </si>
  <si>
    <t>анали-</t>
  </si>
  <si>
    <t>плановых</t>
  </si>
  <si>
    <t>лицевые</t>
  </si>
  <si>
    <t>банковские</t>
  </si>
  <si>
    <t>кассу</t>
  </si>
  <si>
    <t>некассовыми</t>
  </si>
  <si>
    <t>итого</t>
  </si>
  <si>
    <t>ки</t>
  </si>
  <si>
    <t>тики</t>
  </si>
  <si>
    <t>назначений</t>
  </si>
  <si>
    <t>счета</t>
  </si>
  <si>
    <t>учреждения</t>
  </si>
  <si>
    <t>операциями</t>
  </si>
  <si>
    <t>4</t>
  </si>
  <si>
    <t>5</t>
  </si>
  <si>
    <t>6</t>
  </si>
  <si>
    <t>7</t>
  </si>
  <si>
    <t>8</t>
  </si>
  <si>
    <t>9</t>
  </si>
  <si>
    <t>10</t>
  </si>
  <si>
    <t>010</t>
  </si>
  <si>
    <t>030</t>
  </si>
  <si>
    <t>120</t>
  </si>
  <si>
    <t xml:space="preserve">                           из них:</t>
  </si>
  <si>
    <t>от аренды активов</t>
  </si>
  <si>
    <t>101</t>
  </si>
  <si>
    <t>040</t>
  </si>
  <si>
    <t>130</t>
  </si>
  <si>
    <t>Доходы от штрафов, пеней, иных сумм принудительного изъятия</t>
  </si>
  <si>
    <t>050</t>
  </si>
  <si>
    <t>140</t>
  </si>
  <si>
    <t>060</t>
  </si>
  <si>
    <t>150</t>
  </si>
  <si>
    <t xml:space="preserve">                           в том числе:</t>
  </si>
  <si>
    <t>поступления от наднациональных организаций и правительств  иностранных государств</t>
  </si>
  <si>
    <t>062</t>
  </si>
  <si>
    <t>152</t>
  </si>
  <si>
    <t>поступления от международных финансовых организаций</t>
  </si>
  <si>
    <t>063</t>
  </si>
  <si>
    <t>153</t>
  </si>
  <si>
    <t>090</t>
  </si>
  <si>
    <t>х</t>
  </si>
  <si>
    <t>092</t>
  </si>
  <si>
    <t>096</t>
  </si>
  <si>
    <t>100</t>
  </si>
  <si>
    <t>180</t>
  </si>
  <si>
    <t>102</t>
  </si>
  <si>
    <t>103</t>
  </si>
  <si>
    <t>104</t>
  </si>
  <si>
    <t>2. Расходы учреждения</t>
  </si>
  <si>
    <t>200</t>
  </si>
  <si>
    <t xml:space="preserve">                   в том числе:</t>
  </si>
  <si>
    <t>Оплата труда и начисления на выплаты по оплате труда</t>
  </si>
  <si>
    <t>160</t>
  </si>
  <si>
    <t>210</t>
  </si>
  <si>
    <t>заработная плата</t>
  </si>
  <si>
    <t>161</t>
  </si>
  <si>
    <t>211</t>
  </si>
  <si>
    <t>162</t>
  </si>
  <si>
    <t>212</t>
  </si>
  <si>
    <t>начисления на выплаты по оплате труда</t>
  </si>
  <si>
    <t>163</t>
  </si>
  <si>
    <t>213</t>
  </si>
  <si>
    <t>Приобретение работ, услуг</t>
  </si>
  <si>
    <t>170</t>
  </si>
  <si>
    <t>220</t>
  </si>
  <si>
    <t>услуги связи</t>
  </si>
  <si>
    <t>171</t>
  </si>
  <si>
    <t>221</t>
  </si>
  <si>
    <t>транспортные услуги</t>
  </si>
  <si>
    <t>172</t>
  </si>
  <si>
    <t>222</t>
  </si>
  <si>
    <t>коммунальные услуги</t>
  </si>
  <si>
    <t>173</t>
  </si>
  <si>
    <t>223</t>
  </si>
  <si>
    <t>арендная плата за пользование имуществом</t>
  </si>
  <si>
    <t>174</t>
  </si>
  <si>
    <t>224</t>
  </si>
  <si>
    <t>работы, услуги по содержанию имущества</t>
  </si>
  <si>
    <t>175</t>
  </si>
  <si>
    <t>225</t>
  </si>
  <si>
    <t>прочие работы, услуги</t>
  </si>
  <si>
    <t>176</t>
  </si>
  <si>
    <t>226</t>
  </si>
  <si>
    <t>190</t>
  </si>
  <si>
    <t>230</t>
  </si>
  <si>
    <t>обслуживание долговых обязательств перед резидентами</t>
  </si>
  <si>
    <t>191</t>
  </si>
  <si>
    <t>231</t>
  </si>
  <si>
    <t>обслуживание долговых обязательств перед нерезидентами</t>
  </si>
  <si>
    <t>192</t>
  </si>
  <si>
    <t>232</t>
  </si>
  <si>
    <t>240</t>
  </si>
  <si>
    <t>безвозмездные перечисления государственным и муниципальным организациям</t>
  </si>
  <si>
    <t>241</t>
  </si>
  <si>
    <t>безвозмездные перечисления организациям, за  исключением государственных и муниципальных организаций</t>
  </si>
  <si>
    <t>242</t>
  </si>
  <si>
    <t>250</t>
  </si>
  <si>
    <t>перечисления наднациональным организациям и правительствам иностранных государств</t>
  </si>
  <si>
    <t>252</t>
  </si>
  <si>
    <t>перечисления международным организациям</t>
  </si>
  <si>
    <t>233</t>
  </si>
  <si>
    <t>253</t>
  </si>
  <si>
    <t>260</t>
  </si>
  <si>
    <t>пособия по социальной помощи населению</t>
  </si>
  <si>
    <t>262</t>
  </si>
  <si>
    <t>пенсии, пособия, выплачиваемые организациями сектора государственного управления</t>
  </si>
  <si>
    <t>243</t>
  </si>
  <si>
    <t>263</t>
  </si>
  <si>
    <t>290</t>
  </si>
  <si>
    <t>300</t>
  </si>
  <si>
    <t>261</t>
  </si>
  <si>
    <t>310</t>
  </si>
  <si>
    <t>нематериальных активов</t>
  </si>
  <si>
    <t>320</t>
  </si>
  <si>
    <t>непроизведенных активов</t>
  </si>
  <si>
    <t>330</t>
  </si>
  <si>
    <t>материальных запасов</t>
  </si>
  <si>
    <t>264</t>
  </si>
  <si>
    <t>340</t>
  </si>
  <si>
    <t>270</t>
  </si>
  <si>
    <t>500</t>
  </si>
  <si>
    <t>271</t>
  </si>
  <si>
    <t>520</t>
  </si>
  <si>
    <t>акций и иных форм участия в капитале</t>
  </si>
  <si>
    <t>272</t>
  </si>
  <si>
    <t>530</t>
  </si>
  <si>
    <t>иных финансовых активов</t>
  </si>
  <si>
    <t>273</t>
  </si>
  <si>
    <t>550</t>
  </si>
  <si>
    <t>Результат исполнения  (дефицит / профицит)</t>
  </si>
  <si>
    <t>3. Источники финансирования дефицита средств учреждения</t>
  </si>
  <si>
    <t>Форма 0503737 с.4</t>
  </si>
  <si>
    <t xml:space="preserve">      в том числе:</t>
  </si>
  <si>
    <t xml:space="preserve">                            из них:</t>
  </si>
  <si>
    <t>521</t>
  </si>
  <si>
    <t>поступления от погашения займов (ссуд)</t>
  </si>
  <si>
    <t>поступления заимствований от резидентов</t>
  </si>
  <si>
    <t>525</t>
  </si>
  <si>
    <t>710</t>
  </si>
  <si>
    <t>погашение заимствований от нерезидентов</t>
  </si>
  <si>
    <t>526</t>
  </si>
  <si>
    <t>810</t>
  </si>
  <si>
    <t>Внешние источники</t>
  </si>
  <si>
    <t>620</t>
  </si>
  <si>
    <t xml:space="preserve">                     из них:</t>
  </si>
  <si>
    <t>621</t>
  </si>
  <si>
    <t>625</t>
  </si>
  <si>
    <t>720</t>
  </si>
  <si>
    <t>626</t>
  </si>
  <si>
    <t>820</t>
  </si>
  <si>
    <t>Изменение остатков средств</t>
  </si>
  <si>
    <t>700</t>
  </si>
  <si>
    <t>увеличение остатков средств, всего</t>
  </si>
  <si>
    <t>510</t>
  </si>
  <si>
    <t>уменьшение остатков средств, всего</t>
  </si>
  <si>
    <t>610</t>
  </si>
  <si>
    <t>Форма 0503737 с.5</t>
  </si>
  <si>
    <t xml:space="preserve"> </t>
  </si>
  <si>
    <t>увеличение остатков по внутренним расчетам (Кт 030404510)</t>
  </si>
  <si>
    <t>821</t>
  </si>
  <si>
    <t>уменьшение остатков по внутренним расчетам (Дт 030404610)</t>
  </si>
  <si>
    <t>822</t>
  </si>
  <si>
    <t>830</t>
  </si>
  <si>
    <t>увеличение расчетов по внутреннему привлечению остатков средств (Кт 030406000)</t>
  </si>
  <si>
    <t>831</t>
  </si>
  <si>
    <t>уменьшение расчетов по внутреннему привлечению остатков средств (Дт 030406000)</t>
  </si>
  <si>
    <t>832</t>
  </si>
  <si>
    <t>"________"    _______________  20 ___  г.</t>
  </si>
  <si>
    <t>ценных бумаг, кроме акций</t>
  </si>
  <si>
    <t>528</t>
  </si>
  <si>
    <t>527</t>
  </si>
  <si>
    <t>Изменение остатков по внутренним оборотам средств учреждения</t>
  </si>
  <si>
    <t>730</t>
  </si>
  <si>
    <t>уменьшение остатков средств учреждения</t>
  </si>
  <si>
    <t>731</t>
  </si>
  <si>
    <t>732</t>
  </si>
  <si>
    <t>на</t>
  </si>
  <si>
    <t xml:space="preserve"> Руководитель   ______________________________</t>
  </si>
  <si>
    <t>(расшифровка подписи)</t>
  </si>
  <si>
    <t>Главный бухгалтер ___________________________</t>
  </si>
  <si>
    <t xml:space="preserve">                                                (подпись)</t>
  </si>
  <si>
    <t xml:space="preserve">Руководитель финансово-   
экономической службы     __________________________ </t>
  </si>
  <si>
    <t xml:space="preserve">                                     (подпись)</t>
  </si>
  <si>
    <t>Руководитель</t>
  </si>
  <si>
    <t>(уполномоченное лицо)</t>
  </si>
  <si>
    <t>(подпись)</t>
  </si>
  <si>
    <t>(должность)</t>
  </si>
  <si>
    <t>Исполнитель</t>
  </si>
  <si>
    <t>(телефон, email)</t>
  </si>
  <si>
    <t>Форма по ОКУД</t>
  </si>
  <si>
    <t>Дата</t>
  </si>
  <si>
    <t>по ОКПО</t>
  </si>
  <si>
    <t>по ОКЕИ</t>
  </si>
  <si>
    <t>410</t>
  </si>
  <si>
    <t>093</t>
  </si>
  <si>
    <t>094</t>
  </si>
  <si>
    <t>095</t>
  </si>
  <si>
    <t>097</t>
  </si>
  <si>
    <t>098</t>
  </si>
  <si>
    <t>420</t>
  </si>
  <si>
    <t>430</t>
  </si>
  <si>
    <t>440</t>
  </si>
  <si>
    <t>630</t>
  </si>
  <si>
    <t>650</t>
  </si>
  <si>
    <t>от выбытий основных средств</t>
  </si>
  <si>
    <t>от выбытий нематериальных активов</t>
  </si>
  <si>
    <t>от выбытий непроизведенных активов</t>
  </si>
  <si>
    <t>от выбытий материальных запасов</t>
  </si>
  <si>
    <t>от выбытий ценных бумаг, кроме акций</t>
  </si>
  <si>
    <t>от выбытий акций</t>
  </si>
  <si>
    <t>от выбытий иных финансовых активов</t>
  </si>
  <si>
    <t>031</t>
  </si>
  <si>
    <t xml:space="preserve">ОТЧЕТ  </t>
  </si>
  <si>
    <t>ОБ ИСПОЛНЕНИИ УЧРЕЖДЕНИЕМ ПЛАНА ЕГО ФИНАНСОВО-ХОЗЯЙСТВЕННОЙ ДЕЯТЕЛЬНОСТИ</t>
  </si>
  <si>
    <t>курсовая разница</t>
  </si>
  <si>
    <t>погашение заимствований от резидентов</t>
  </si>
  <si>
    <t>(наименование, ОГРН, ИНН,КПП, местонахождение )</t>
  </si>
  <si>
    <t>Форма 0503737  с.3</t>
  </si>
  <si>
    <t>Форма 0503737  с.2</t>
  </si>
  <si>
    <t>Централизованная бухгалтерия</t>
  </si>
  <si>
    <t>640</t>
  </si>
  <si>
    <t>540</t>
  </si>
  <si>
    <t>по ОКТМО</t>
  </si>
  <si>
    <t>субсидии</t>
  </si>
  <si>
    <t>субсидии на осуществление капитальных вложений</t>
  </si>
  <si>
    <t>иные трансферты</t>
  </si>
  <si>
    <t>иные прочие доходы</t>
  </si>
  <si>
    <t>4. Сведения о возвратах расходов и выплат обеспечений прошлых лет</t>
  </si>
  <si>
    <t>Произведено возвратов</t>
  </si>
  <si>
    <t>900</t>
  </si>
  <si>
    <t>из них по кодам аналитики:</t>
  </si>
  <si>
    <t>Возвращено расходов и обеспечений прошлых лет, всего</t>
  </si>
  <si>
    <t>Исполнено плановых назначений</t>
  </si>
  <si>
    <t>12480838</t>
  </si>
  <si>
    <t>Муниципальное автономное общеобразовательное учреждение Омутинская средняя общеобразовательная школа № 1</t>
  </si>
  <si>
    <t>Шоломова Елена Борисовна</t>
  </si>
  <si>
    <t>Казаринова Елена Владимировна</t>
  </si>
  <si>
    <t>01 января 2016 г.</t>
  </si>
  <si>
    <t>4.субсидия на выполнение государственного (муниципального) задания</t>
  </si>
  <si>
    <t>7220003137</t>
  </si>
  <si>
    <t>3</t>
  </si>
  <si>
    <t>01.01.2016</t>
  </si>
  <si>
    <t>ГОД</t>
  </si>
  <si>
    <t>Внутренние источники</t>
  </si>
  <si>
    <t>Изменение остатков расчетов по внутренним привлечениям средств</t>
  </si>
  <si>
    <t>Доходы - всего</t>
  </si>
  <si>
    <t>Доходы от собственности</t>
  </si>
  <si>
    <t>прочие выплаты</t>
  </si>
  <si>
    <t>Безвозмездные  поступления от бюджетов</t>
  </si>
  <si>
    <t>Расходы по приобретению нефинансовых активов</t>
  </si>
  <si>
    <t>основных средств</t>
  </si>
  <si>
    <t>Источники финансирования дефицита средств - всего (стр.520+стр.620+стр.700+стр.820+стр.830)</t>
  </si>
  <si>
    <t>Расходы - всего</t>
  </si>
  <si>
    <t>Доходы от операций с активами</t>
  </si>
  <si>
    <t>выплаты по предоставлению займов (ссуд)</t>
  </si>
  <si>
    <t>Прочие расходы</t>
  </si>
  <si>
    <t>Расходы по приобретению финансовых активов</t>
  </si>
  <si>
    <t>увеличение остатков средств учреждения</t>
  </si>
  <si>
    <t>Безвозмездные перечисления бюджетам</t>
  </si>
  <si>
    <t>Социальное обеспечение</t>
  </si>
  <si>
    <t>Изменение остатков по внутренним расчетам</t>
  </si>
  <si>
    <t>Обслуживание долговых обязательств</t>
  </si>
  <si>
    <t>Безвозмездные перечисления организациям</t>
  </si>
  <si>
    <t>Доходы от оказания платных услуг (работ)</t>
  </si>
  <si>
    <t>Прочие доходы</t>
  </si>
  <si>
    <t>71634448</t>
  </si>
  <si>
    <t>Возвраты расходов и выплат обеспечений прошлых лет (стр. 300 (гр.5-9) = стр.900 (гр.4-8))</t>
  </si>
</sst>
</file>

<file path=xl/styles.xml><?xml version="1.0" encoding="utf-8"?>
<styleSheet xmlns="http://schemas.openxmlformats.org/spreadsheetml/2006/main">
  <numFmts count="1">
    <numFmt numFmtId="164" formatCode="#,##0.00;\ \-\ #,##0.00;\ \-"/>
  </numFmts>
  <fonts count="30">
    <font>
      <sz val="10"/>
      <name val="Arial Cyr"/>
      <charset val="204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b/>
      <sz val="10"/>
      <name val="Arial Cyr"/>
      <family val="2"/>
      <charset val="204"/>
    </font>
    <font>
      <sz val="10"/>
      <name val="Arial Cyr"/>
      <family val="2"/>
      <charset val="204"/>
    </font>
    <font>
      <b/>
      <sz val="8"/>
      <name val="Arial Cyr"/>
      <charset val="204"/>
    </font>
    <font>
      <sz val="8"/>
      <name val="Arial Cyr"/>
      <charset val="204"/>
    </font>
    <font>
      <i/>
      <sz val="9"/>
      <name val="Arial Cyr"/>
      <family val="2"/>
      <charset val="204"/>
    </font>
    <font>
      <i/>
      <sz val="9"/>
      <name val="Arial Cyr"/>
      <charset val="204"/>
    </font>
    <font>
      <b/>
      <i/>
      <sz val="8"/>
      <name val="Arial Cyr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</fonts>
  <fills count="2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4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lightGray">
        <bgColor indexed="22"/>
      </patternFill>
    </fill>
    <fill>
      <patternFill patternType="lightGray"/>
    </fill>
    <fill>
      <patternFill patternType="lightGray">
        <bgColor indexed="42"/>
      </patternFill>
    </fill>
  </fills>
  <borders count="6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0">
    <xf numFmtId="0" fontId="0" fillId="0" borderId="0"/>
    <xf numFmtId="0" fontId="28" fillId="2" borderId="0" applyNumberFormat="0" applyBorder="0" applyAlignment="0" applyProtection="0"/>
    <xf numFmtId="0" fontId="11" fillId="2" borderId="0" applyNumberFormat="0" applyBorder="0" applyAlignment="0" applyProtection="0"/>
    <xf numFmtId="0" fontId="28" fillId="3" borderId="0" applyNumberFormat="0" applyBorder="0" applyAlignment="0" applyProtection="0"/>
    <xf numFmtId="0" fontId="11" fillId="3" borderId="0" applyNumberFormat="0" applyBorder="0" applyAlignment="0" applyProtection="0"/>
    <xf numFmtId="0" fontId="28" fillId="4" borderId="0" applyNumberFormat="0" applyBorder="0" applyAlignment="0" applyProtection="0"/>
    <xf numFmtId="0" fontId="11" fillId="4" borderId="0" applyNumberFormat="0" applyBorder="0" applyAlignment="0" applyProtection="0"/>
    <xf numFmtId="0" fontId="28" fillId="5" borderId="0" applyNumberFormat="0" applyBorder="0" applyAlignment="0" applyProtection="0"/>
    <xf numFmtId="0" fontId="11" fillId="5" borderId="0" applyNumberFormat="0" applyBorder="0" applyAlignment="0" applyProtection="0"/>
    <xf numFmtId="0" fontId="28" fillId="6" borderId="0" applyNumberFormat="0" applyBorder="0" applyAlignment="0" applyProtection="0"/>
    <xf numFmtId="0" fontId="11" fillId="6" borderId="0" applyNumberFormat="0" applyBorder="0" applyAlignment="0" applyProtection="0"/>
    <xf numFmtId="0" fontId="28" fillId="4" borderId="0" applyNumberFormat="0" applyBorder="0" applyAlignment="0" applyProtection="0"/>
    <xf numFmtId="0" fontId="11" fillId="4" borderId="0" applyNumberFormat="0" applyBorder="0" applyAlignment="0" applyProtection="0"/>
    <xf numFmtId="0" fontId="28" fillId="6" borderId="0" applyNumberFormat="0" applyBorder="0" applyAlignment="0" applyProtection="0"/>
    <xf numFmtId="0" fontId="11" fillId="6" borderId="0" applyNumberFormat="0" applyBorder="0" applyAlignment="0" applyProtection="0"/>
    <xf numFmtId="0" fontId="28" fillId="3" borderId="0" applyNumberFormat="0" applyBorder="0" applyAlignment="0" applyProtection="0"/>
    <xf numFmtId="0" fontId="11" fillId="3" borderId="0" applyNumberFormat="0" applyBorder="0" applyAlignment="0" applyProtection="0"/>
    <xf numFmtId="0" fontId="28" fillId="7" borderId="0" applyNumberFormat="0" applyBorder="0" applyAlignment="0" applyProtection="0"/>
    <xf numFmtId="0" fontId="11" fillId="7" borderId="0" applyNumberFormat="0" applyBorder="0" applyAlignment="0" applyProtection="0"/>
    <xf numFmtId="0" fontId="28" fillId="8" borderId="0" applyNumberFormat="0" applyBorder="0" applyAlignment="0" applyProtection="0"/>
    <xf numFmtId="0" fontId="11" fillId="8" borderId="0" applyNumberFormat="0" applyBorder="0" applyAlignment="0" applyProtection="0"/>
    <xf numFmtId="0" fontId="28" fillId="6" borderId="0" applyNumberFormat="0" applyBorder="0" applyAlignment="0" applyProtection="0"/>
    <xf numFmtId="0" fontId="11" fillId="6" borderId="0" applyNumberFormat="0" applyBorder="0" applyAlignment="0" applyProtection="0"/>
    <xf numFmtId="0" fontId="28" fillId="4" borderId="0" applyNumberFormat="0" applyBorder="0" applyAlignment="0" applyProtection="0"/>
    <xf numFmtId="0" fontId="11" fillId="4" borderId="0" applyNumberFormat="0" applyBorder="0" applyAlignment="0" applyProtection="0"/>
    <xf numFmtId="0" fontId="29" fillId="6" borderId="0" applyNumberFormat="0" applyBorder="0" applyAlignment="0" applyProtection="0"/>
    <xf numFmtId="0" fontId="12" fillId="6" borderId="0" applyNumberFormat="0" applyBorder="0" applyAlignment="0" applyProtection="0"/>
    <xf numFmtId="0" fontId="29" fillId="9" borderId="0" applyNumberFormat="0" applyBorder="0" applyAlignment="0" applyProtection="0"/>
    <xf numFmtId="0" fontId="12" fillId="9" borderId="0" applyNumberFormat="0" applyBorder="0" applyAlignment="0" applyProtection="0"/>
    <xf numFmtId="0" fontId="29" fillId="10" borderId="0" applyNumberFormat="0" applyBorder="0" applyAlignment="0" applyProtection="0"/>
    <xf numFmtId="0" fontId="12" fillId="10" borderId="0" applyNumberFormat="0" applyBorder="0" applyAlignment="0" applyProtection="0"/>
    <xf numFmtId="0" fontId="29" fillId="8" borderId="0" applyNumberFormat="0" applyBorder="0" applyAlignment="0" applyProtection="0"/>
    <xf numFmtId="0" fontId="12" fillId="8" borderId="0" applyNumberFormat="0" applyBorder="0" applyAlignment="0" applyProtection="0"/>
    <xf numFmtId="0" fontId="29" fillId="6" borderId="0" applyNumberFormat="0" applyBorder="0" applyAlignment="0" applyProtection="0"/>
    <xf numFmtId="0" fontId="12" fillId="6" borderId="0" applyNumberFormat="0" applyBorder="0" applyAlignment="0" applyProtection="0"/>
    <xf numFmtId="0" fontId="29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11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3" fillId="7" borderId="1" applyNumberFormat="0" applyAlignment="0" applyProtection="0"/>
    <xf numFmtId="0" fontId="14" fillId="15" borderId="2" applyNumberFormat="0" applyAlignment="0" applyProtection="0"/>
    <xf numFmtId="0" fontId="15" fillId="15" borderId="1" applyNumberFormat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0" borderId="6" applyNumberFormat="0" applyFill="0" applyAlignment="0" applyProtection="0"/>
    <xf numFmtId="0" fontId="20" fillId="16" borderId="7" applyNumberFormat="0" applyAlignment="0" applyProtection="0"/>
    <xf numFmtId="0" fontId="21" fillId="0" borderId="0" applyNumberFormat="0" applyFill="0" applyBorder="0" applyAlignment="0" applyProtection="0"/>
    <xf numFmtId="0" fontId="22" fillId="7" borderId="0" applyNumberFormat="0" applyBorder="0" applyAlignment="0" applyProtection="0"/>
    <xf numFmtId="0" fontId="23" fillId="17" borderId="0" applyNumberFormat="0" applyBorder="0" applyAlignment="0" applyProtection="0"/>
    <xf numFmtId="0" fontId="24" fillId="0" borderId="0" applyNumberFormat="0" applyFill="0" applyBorder="0" applyAlignment="0" applyProtection="0"/>
    <xf numFmtId="0" fontId="10" fillId="4" borderId="8" applyNumberFormat="0" applyFont="0" applyAlignment="0" applyProtection="0"/>
    <xf numFmtId="0" fontId="25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27" fillId="6" borderId="0" applyNumberFormat="0" applyBorder="0" applyAlignment="0" applyProtection="0"/>
  </cellStyleXfs>
  <cellXfs count="218">
    <xf numFmtId="0" fontId="0" fillId="0" borderId="0" xfId="0"/>
    <xf numFmtId="0" fontId="2" fillId="0" borderId="0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Continuous"/>
    </xf>
    <xf numFmtId="49" fontId="2" fillId="0" borderId="0" xfId="0" applyNumberFormat="1" applyFont="1"/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right"/>
    </xf>
    <xf numFmtId="0" fontId="4" fillId="0" borderId="0" xfId="0" applyFont="1" applyFill="1"/>
    <xf numFmtId="49" fontId="2" fillId="0" borderId="0" xfId="0" applyNumberFormat="1" applyFont="1" applyFill="1" applyAlignment="1">
      <alignment horizontal="righ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1" fillId="0" borderId="0" xfId="0" applyFont="1" applyBorder="1" applyAlignment="1"/>
    <xf numFmtId="49" fontId="0" fillId="0" borderId="0" xfId="0" applyNumberFormat="1"/>
    <xf numFmtId="49" fontId="2" fillId="0" borderId="0" xfId="0" applyNumberFormat="1" applyFont="1" applyBorder="1" applyAlignment="1">
      <alignment horizontal="centerContinuous"/>
    </xf>
    <xf numFmtId="0" fontId="0" fillId="0" borderId="11" xfId="0" applyBorder="1" applyAlignment="1">
      <alignment horizontal="left"/>
    </xf>
    <xf numFmtId="0" fontId="0" fillId="0" borderId="11" xfId="0" applyBorder="1" applyAlignment="1"/>
    <xf numFmtId="49" fontId="0" fillId="0" borderId="11" xfId="0" applyNumberFormat="1" applyBorder="1"/>
    <xf numFmtId="0" fontId="0" fillId="0" borderId="11" xfId="0" applyBorder="1"/>
    <xf numFmtId="0" fontId="2" fillId="0" borderId="12" xfId="0" applyFont="1" applyBorder="1" applyAlignment="1">
      <alignment horizontal="left"/>
    </xf>
    <xf numFmtId="0" fontId="2" fillId="0" borderId="12" xfId="0" applyFont="1" applyBorder="1" applyAlignment="1">
      <alignment horizontal="center"/>
    </xf>
    <xf numFmtId="49" fontId="2" fillId="0" borderId="13" xfId="0" applyNumberFormat="1" applyFont="1" applyBorder="1" applyAlignment="1">
      <alignment horizontal="center" vertical="center"/>
    </xf>
    <xf numFmtId="49" fontId="2" fillId="0" borderId="14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/>
    </xf>
    <xf numFmtId="49" fontId="2" fillId="0" borderId="16" xfId="0" applyNumberFormat="1" applyFont="1" applyBorder="1" applyAlignment="1">
      <alignment horizontal="center"/>
    </xf>
    <xf numFmtId="49" fontId="2" fillId="0" borderId="16" xfId="0" applyNumberFormat="1" applyFont="1" applyBorder="1" applyAlignment="1">
      <alignment horizontal="center" vertical="center"/>
    </xf>
    <xf numFmtId="49" fontId="2" fillId="0" borderId="12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/>
    </xf>
    <xf numFmtId="49" fontId="2" fillId="0" borderId="18" xfId="0" applyNumberFormat="1" applyFont="1" applyBorder="1" applyAlignment="1">
      <alignment horizontal="center" vertical="center"/>
    </xf>
    <xf numFmtId="49" fontId="2" fillId="0" borderId="19" xfId="0" applyNumberFormat="1" applyFont="1" applyBorder="1" applyAlignment="1">
      <alignment horizontal="center" vertical="center"/>
    </xf>
    <xf numFmtId="0" fontId="2" fillId="0" borderId="20" xfId="0" applyFont="1" applyBorder="1" applyAlignment="1">
      <alignment horizontal="left" wrapText="1" indent="2"/>
    </xf>
    <xf numFmtId="49" fontId="2" fillId="0" borderId="0" xfId="0" applyNumberFormat="1" applyFont="1" applyBorder="1" applyAlignment="1">
      <alignment horizontal="center"/>
    </xf>
    <xf numFmtId="49" fontId="2" fillId="0" borderId="0" xfId="0" applyNumberFormat="1" applyFont="1" applyBorder="1"/>
    <xf numFmtId="49" fontId="0" fillId="0" borderId="11" xfId="0" applyNumberFormat="1" applyBorder="1" applyAlignment="1">
      <alignment horizontal="left"/>
    </xf>
    <xf numFmtId="0" fontId="0" fillId="0" borderId="12" xfId="0" applyBorder="1" applyAlignment="1">
      <alignment horizontal="left"/>
    </xf>
    <xf numFmtId="0" fontId="6" fillId="0" borderId="0" xfId="0" applyFont="1" applyBorder="1" applyAlignment="1">
      <alignment horizontal="left" wrapText="1"/>
    </xf>
    <xf numFmtId="0" fontId="0" fillId="18" borderId="0" xfId="0" applyFill="1"/>
    <xf numFmtId="49" fontId="6" fillId="0" borderId="0" xfId="0" applyNumberFormat="1" applyFont="1" applyBorder="1" applyAlignment="1">
      <alignment horizontal="center" wrapText="1"/>
    </xf>
    <xf numFmtId="0" fontId="6" fillId="0" borderId="0" xfId="0" applyFont="1" applyBorder="1" applyAlignment="1">
      <alignment horizontal="left"/>
    </xf>
    <xf numFmtId="0" fontId="5" fillId="19" borderId="21" xfId="0" applyFont="1" applyFill="1" applyBorder="1" applyAlignment="1">
      <alignment horizontal="left" wrapText="1"/>
    </xf>
    <xf numFmtId="49" fontId="6" fillId="19" borderId="22" xfId="0" applyNumberFormat="1" applyFont="1" applyFill="1" applyBorder="1" applyAlignment="1">
      <alignment horizontal="center" wrapText="1"/>
    </xf>
    <xf numFmtId="49" fontId="6" fillId="19" borderId="23" xfId="0" applyNumberFormat="1" applyFont="1" applyFill="1" applyBorder="1" applyAlignment="1">
      <alignment horizontal="center" wrapText="1"/>
    </xf>
    <xf numFmtId="49" fontId="2" fillId="19" borderId="24" xfId="0" applyNumberFormat="1" applyFont="1" applyFill="1" applyBorder="1" applyAlignment="1">
      <alignment horizontal="center"/>
    </xf>
    <xf numFmtId="0" fontId="2" fillId="19" borderId="0" xfId="0" applyFont="1" applyFill="1" applyBorder="1" applyAlignment="1">
      <alignment horizontal="left" wrapText="1"/>
    </xf>
    <xf numFmtId="49" fontId="2" fillId="19" borderId="25" xfId="0" applyNumberFormat="1" applyFont="1" applyFill="1" applyBorder="1" applyAlignment="1">
      <alignment horizontal="center"/>
    </xf>
    <xf numFmtId="49" fontId="2" fillId="19" borderId="15" xfId="0" applyNumberFormat="1" applyFont="1" applyFill="1" applyBorder="1" applyAlignment="1">
      <alignment horizontal="center"/>
    </xf>
    <xf numFmtId="0" fontId="7" fillId="19" borderId="20" xfId="0" applyFont="1" applyFill="1" applyBorder="1" applyAlignment="1">
      <alignment horizontal="left" wrapText="1"/>
    </xf>
    <xf numFmtId="49" fontId="2" fillId="19" borderId="26" xfId="0" applyNumberFormat="1" applyFont="1" applyFill="1" applyBorder="1" applyAlignment="1">
      <alignment horizontal="center"/>
    </xf>
    <xf numFmtId="0" fontId="2" fillId="19" borderId="27" xfId="0" applyFont="1" applyFill="1" applyBorder="1" applyAlignment="1">
      <alignment horizontal="left" wrapText="1" indent="2"/>
    </xf>
    <xf numFmtId="49" fontId="2" fillId="19" borderId="28" xfId="0" applyNumberFormat="1" applyFont="1" applyFill="1" applyBorder="1" applyAlignment="1">
      <alignment horizontal="center"/>
    </xf>
    <xf numFmtId="0" fontId="7" fillId="19" borderId="20" xfId="0" applyFont="1" applyFill="1" applyBorder="1" applyAlignment="1">
      <alignment horizontal="left" wrapText="1" indent="1"/>
    </xf>
    <xf numFmtId="49" fontId="2" fillId="19" borderId="13" xfId="0" applyNumberFormat="1" applyFont="1" applyFill="1" applyBorder="1" applyAlignment="1">
      <alignment horizontal="center"/>
    </xf>
    <xf numFmtId="0" fontId="7" fillId="19" borderId="29" xfId="0" applyFont="1" applyFill="1" applyBorder="1" applyAlignment="1">
      <alignment horizontal="left" wrapText="1"/>
    </xf>
    <xf numFmtId="49" fontId="2" fillId="19" borderId="30" xfId="0" applyNumberFormat="1" applyFont="1" applyFill="1" applyBorder="1" applyAlignment="1">
      <alignment horizontal="center"/>
    </xf>
    <xf numFmtId="0" fontId="2" fillId="19" borderId="29" xfId="0" applyFont="1" applyFill="1" applyBorder="1" applyAlignment="1">
      <alignment horizontal="left" wrapText="1" indent="2"/>
    </xf>
    <xf numFmtId="0" fontId="6" fillId="19" borderId="27" xfId="0" applyFont="1" applyFill="1" applyBorder="1" applyAlignment="1">
      <alignment horizontal="left" wrapText="1" indent="2"/>
    </xf>
    <xf numFmtId="49" fontId="6" fillId="19" borderId="31" xfId="0" applyNumberFormat="1" applyFont="1" applyFill="1" applyBorder="1" applyAlignment="1">
      <alignment horizontal="center" wrapText="1"/>
    </xf>
    <xf numFmtId="49" fontId="6" fillId="19" borderId="18" xfId="0" applyNumberFormat="1" applyFont="1" applyFill="1" applyBorder="1" applyAlignment="1">
      <alignment horizontal="center" wrapText="1"/>
    </xf>
    <xf numFmtId="0" fontId="6" fillId="19" borderId="32" xfId="0" applyFont="1" applyFill="1" applyBorder="1" applyAlignment="1">
      <alignment horizontal="left" wrapText="1" indent="2"/>
    </xf>
    <xf numFmtId="49" fontId="6" fillId="19" borderId="33" xfId="0" applyNumberFormat="1" applyFont="1" applyFill="1" applyBorder="1" applyAlignment="1">
      <alignment horizontal="center" wrapText="1"/>
    </xf>
    <xf numFmtId="49" fontId="6" fillId="19" borderId="15" xfId="0" applyNumberFormat="1" applyFont="1" applyFill="1" applyBorder="1" applyAlignment="1">
      <alignment horizontal="center" wrapText="1"/>
    </xf>
    <xf numFmtId="0" fontId="2" fillId="19" borderId="34" xfId="0" applyFont="1" applyFill="1" applyBorder="1" applyAlignment="1">
      <alignment horizontal="left" wrapText="1"/>
    </xf>
    <xf numFmtId="49" fontId="2" fillId="19" borderId="14" xfId="0" applyNumberFormat="1" applyFont="1" applyFill="1" applyBorder="1" applyAlignment="1">
      <alignment horizontal="center"/>
    </xf>
    <xf numFmtId="49" fontId="2" fillId="19" borderId="35" xfId="0" applyNumberFormat="1" applyFont="1" applyFill="1" applyBorder="1" applyAlignment="1">
      <alignment horizontal="center"/>
    </xf>
    <xf numFmtId="49" fontId="6" fillId="19" borderId="36" xfId="0" applyNumberFormat="1" applyFont="1" applyFill="1" applyBorder="1" applyAlignment="1">
      <alignment horizontal="center" wrapText="1"/>
    </xf>
    <xf numFmtId="49" fontId="6" fillId="19" borderId="37" xfId="0" applyNumberFormat="1" applyFont="1" applyFill="1" applyBorder="1" applyAlignment="1">
      <alignment horizontal="center" wrapText="1"/>
    </xf>
    <xf numFmtId="49" fontId="2" fillId="19" borderId="38" xfId="0" applyNumberFormat="1" applyFont="1" applyFill="1" applyBorder="1" applyAlignment="1">
      <alignment horizontal="center"/>
    </xf>
    <xf numFmtId="49" fontId="2" fillId="19" borderId="39" xfId="0" applyNumberFormat="1" applyFont="1" applyFill="1" applyBorder="1" applyAlignment="1">
      <alignment horizontal="center"/>
    </xf>
    <xf numFmtId="0" fontId="7" fillId="19" borderId="0" xfId="0" applyFont="1" applyFill="1" applyBorder="1" applyAlignment="1">
      <alignment horizontal="left" wrapText="1"/>
    </xf>
    <xf numFmtId="49" fontId="2" fillId="19" borderId="40" xfId="0" applyNumberFormat="1" applyFont="1" applyFill="1" applyBorder="1" applyAlignment="1">
      <alignment horizontal="center"/>
    </xf>
    <xf numFmtId="0" fontId="2" fillId="19" borderId="20" xfId="0" applyFont="1" applyFill="1" applyBorder="1" applyAlignment="1">
      <alignment horizontal="left" wrapText="1" indent="3"/>
    </xf>
    <xf numFmtId="0" fontId="5" fillId="19" borderId="27" xfId="0" applyFont="1" applyFill="1" applyBorder="1" applyAlignment="1">
      <alignment horizontal="left" wrapText="1"/>
    </xf>
    <xf numFmtId="0" fontId="6" fillId="19" borderId="41" xfId="0" applyFont="1" applyFill="1" applyBorder="1" applyAlignment="1">
      <alignment horizontal="center" wrapText="1"/>
    </xf>
    <xf numFmtId="0" fontId="5" fillId="19" borderId="20" xfId="0" applyFont="1" applyFill="1" applyBorder="1" applyAlignment="1">
      <alignment horizontal="left" wrapText="1"/>
    </xf>
    <xf numFmtId="49" fontId="6" fillId="19" borderId="42" xfId="0" applyNumberFormat="1" applyFont="1" applyFill="1" applyBorder="1" applyAlignment="1">
      <alignment horizontal="center" wrapText="1"/>
    </xf>
    <xf numFmtId="0" fontId="6" fillId="19" borderId="0" xfId="0" applyFont="1" applyFill="1" applyBorder="1" applyAlignment="1">
      <alignment horizontal="left" wrapText="1"/>
    </xf>
    <xf numFmtId="49" fontId="6" fillId="19" borderId="25" xfId="0" applyNumberFormat="1" applyFont="1" applyFill="1" applyBorder="1" applyAlignment="1">
      <alignment horizontal="center" wrapText="1"/>
    </xf>
    <xf numFmtId="49" fontId="6" fillId="19" borderId="16" xfId="0" applyNumberFormat="1" applyFont="1" applyFill="1" applyBorder="1" applyAlignment="1">
      <alignment horizontal="center" wrapText="1"/>
    </xf>
    <xf numFmtId="0" fontId="8" fillId="19" borderId="20" xfId="0" applyFont="1" applyFill="1" applyBorder="1" applyAlignment="1">
      <alignment horizontal="left" wrapText="1" indent="1"/>
    </xf>
    <xf numFmtId="49" fontId="6" fillId="19" borderId="28" xfId="0" applyNumberFormat="1" applyFont="1" applyFill="1" applyBorder="1" applyAlignment="1">
      <alignment horizontal="center" wrapText="1"/>
    </xf>
    <xf numFmtId="49" fontId="6" fillId="19" borderId="12" xfId="0" applyNumberFormat="1" applyFont="1" applyFill="1" applyBorder="1" applyAlignment="1">
      <alignment horizontal="center" wrapText="1"/>
    </xf>
    <xf numFmtId="0" fontId="6" fillId="19" borderId="20" xfId="0" applyFont="1" applyFill="1" applyBorder="1" applyAlignment="1">
      <alignment horizontal="left" wrapText="1" indent="3"/>
    </xf>
    <xf numFmtId="49" fontId="6" fillId="19" borderId="26" xfId="0" applyNumberFormat="1" applyFont="1" applyFill="1" applyBorder="1" applyAlignment="1">
      <alignment horizontal="center" wrapText="1"/>
    </xf>
    <xf numFmtId="0" fontId="6" fillId="19" borderId="34" xfId="0" applyFont="1" applyFill="1" applyBorder="1" applyAlignment="1">
      <alignment horizontal="left" wrapText="1" indent="2"/>
    </xf>
    <xf numFmtId="49" fontId="6" fillId="19" borderId="30" xfId="0" applyNumberFormat="1" applyFont="1" applyFill="1" applyBorder="1" applyAlignment="1">
      <alignment horizontal="center" wrapText="1"/>
    </xf>
    <xf numFmtId="164" fontId="2" fillId="19" borderId="15" xfId="0" applyNumberFormat="1" applyFont="1" applyFill="1" applyBorder="1" applyAlignment="1">
      <alignment horizontal="center"/>
    </xf>
    <xf numFmtId="164" fontId="2" fillId="19" borderId="16" xfId="0" applyNumberFormat="1" applyFont="1" applyFill="1" applyBorder="1" applyAlignment="1">
      <alignment horizontal="center"/>
    </xf>
    <xf numFmtId="164" fontId="2" fillId="19" borderId="43" xfId="0" applyNumberFormat="1" applyFont="1" applyFill="1" applyBorder="1" applyAlignment="1">
      <alignment horizontal="center"/>
    </xf>
    <xf numFmtId="164" fontId="2" fillId="19" borderId="13" xfId="0" applyNumberFormat="1" applyFont="1" applyFill="1" applyBorder="1" applyAlignment="1">
      <alignment horizontal="center"/>
    </xf>
    <xf numFmtId="164" fontId="2" fillId="19" borderId="12" xfId="0" applyNumberFormat="1" applyFont="1" applyFill="1" applyBorder="1" applyAlignment="1">
      <alignment horizontal="center"/>
    </xf>
    <xf numFmtId="164" fontId="2" fillId="19" borderId="44" xfId="0" applyNumberFormat="1" applyFont="1" applyFill="1" applyBorder="1" applyAlignment="1">
      <alignment horizontal="center"/>
    </xf>
    <xf numFmtId="164" fontId="2" fillId="19" borderId="23" xfId="0" applyNumberFormat="1" applyFont="1" applyFill="1" applyBorder="1" applyAlignment="1">
      <alignment horizontal="center"/>
    </xf>
    <xf numFmtId="164" fontId="2" fillId="19" borderId="24" xfId="0" applyNumberFormat="1" applyFont="1" applyFill="1" applyBorder="1" applyAlignment="1">
      <alignment horizontal="center"/>
    </xf>
    <xf numFmtId="164" fontId="6" fillId="19" borderId="16" xfId="0" applyNumberFormat="1" applyFont="1" applyFill="1" applyBorder="1" applyAlignment="1">
      <alignment horizontal="center" wrapText="1"/>
    </xf>
    <xf numFmtId="164" fontId="2" fillId="19" borderId="45" xfId="0" applyNumberFormat="1" applyFont="1" applyFill="1" applyBorder="1" applyAlignment="1">
      <alignment horizontal="center"/>
    </xf>
    <xf numFmtId="164" fontId="2" fillId="19" borderId="30" xfId="0" applyNumberFormat="1" applyFont="1" applyFill="1" applyBorder="1" applyAlignment="1">
      <alignment horizontal="center"/>
    </xf>
    <xf numFmtId="164" fontId="2" fillId="19" borderId="46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left" wrapText="1"/>
    </xf>
    <xf numFmtId="0" fontId="6" fillId="0" borderId="0" xfId="0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horizontal="center"/>
    </xf>
    <xf numFmtId="164" fontId="2" fillId="19" borderId="10" xfId="0" applyNumberFormat="1" applyFont="1" applyFill="1" applyBorder="1" applyAlignment="1">
      <alignment horizontal="center"/>
    </xf>
    <xf numFmtId="49" fontId="2" fillId="19" borderId="31" xfId="0" applyNumberFormat="1" applyFont="1" applyFill="1" applyBorder="1" applyAlignment="1">
      <alignment horizontal="center"/>
    </xf>
    <xf numFmtId="0" fontId="2" fillId="0" borderId="0" xfId="0" applyFont="1" applyAlignment="1"/>
    <xf numFmtId="0" fontId="6" fillId="0" borderId="0" xfId="0" applyFont="1"/>
    <xf numFmtId="0" fontId="6" fillId="0" borderId="0" xfId="0" applyFont="1" applyAlignment="1">
      <alignment horizontal="left"/>
    </xf>
    <xf numFmtId="0" fontId="6" fillId="0" borderId="0" xfId="0" applyFont="1" applyBorder="1"/>
    <xf numFmtId="49" fontId="6" fillId="0" borderId="0" xfId="0" applyNumberFormat="1" applyFont="1"/>
    <xf numFmtId="49" fontId="6" fillId="0" borderId="0" xfId="0" applyNumberFormat="1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6" fillId="0" borderId="0" xfId="0" applyFont="1" applyProtection="1">
      <protection locked="0"/>
    </xf>
    <xf numFmtId="49" fontId="2" fillId="0" borderId="47" xfId="0" applyNumberFormat="1" applyFont="1" applyBorder="1" applyAlignment="1">
      <alignment horizontal="center"/>
    </xf>
    <xf numFmtId="49" fontId="2" fillId="0" borderId="48" xfId="0" applyNumberFormat="1" applyFont="1" applyFill="1" applyBorder="1" applyAlignment="1" applyProtection="1">
      <alignment horizontal="center"/>
      <protection locked="0"/>
    </xf>
    <xf numFmtId="49" fontId="2" fillId="0" borderId="48" xfId="0" applyNumberFormat="1" applyFont="1" applyBorder="1" applyAlignment="1" applyProtection="1">
      <alignment horizontal="center"/>
      <protection locked="0"/>
    </xf>
    <xf numFmtId="49" fontId="2" fillId="0" borderId="48" xfId="0" applyNumberFormat="1" applyFont="1" applyBorder="1" applyAlignment="1">
      <alignment horizontal="center"/>
    </xf>
    <xf numFmtId="49" fontId="2" fillId="0" borderId="49" xfId="0" applyNumberFormat="1" applyFont="1" applyBorder="1" applyAlignment="1">
      <alignment horizontal="center"/>
    </xf>
    <xf numFmtId="49" fontId="2" fillId="0" borderId="0" xfId="0" applyNumberFormat="1" applyFont="1" applyAlignment="1">
      <alignment horizontal="right"/>
    </xf>
    <xf numFmtId="0" fontId="6" fillId="20" borderId="0" xfId="0" applyFont="1" applyFill="1"/>
    <xf numFmtId="164" fontId="2" fillId="19" borderId="50" xfId="0" applyNumberFormat="1" applyFont="1" applyFill="1" applyBorder="1" applyAlignment="1">
      <alignment horizontal="center"/>
    </xf>
    <xf numFmtId="164" fontId="2" fillId="0" borderId="10" xfId="0" applyNumberFormat="1" applyFont="1" applyBorder="1" applyAlignment="1" applyProtection="1">
      <alignment horizontal="right"/>
      <protection locked="0"/>
    </xf>
    <xf numFmtId="164" fontId="2" fillId="21" borderId="37" xfId="0" applyNumberFormat="1" applyFont="1" applyFill="1" applyBorder="1" applyAlignment="1">
      <alignment horizontal="right"/>
    </xf>
    <xf numFmtId="164" fontId="2" fillId="21" borderId="51" xfId="0" applyNumberFormat="1" applyFont="1" applyFill="1" applyBorder="1" applyAlignment="1">
      <alignment horizontal="right"/>
    </xf>
    <xf numFmtId="164" fontId="2" fillId="22" borderId="23" xfId="0" applyNumberFormat="1" applyFont="1" applyFill="1" applyBorder="1" applyAlignment="1">
      <alignment horizontal="right"/>
    </xf>
    <xf numFmtId="164" fontId="2" fillId="22" borderId="45" xfId="0" applyNumberFormat="1" applyFont="1" applyFill="1" applyBorder="1" applyAlignment="1">
      <alignment horizontal="right"/>
    </xf>
    <xf numFmtId="164" fontId="2" fillId="0" borderId="23" xfId="0" applyNumberFormat="1" applyFont="1" applyBorder="1" applyAlignment="1" applyProtection="1">
      <alignment horizontal="right"/>
      <protection locked="0"/>
    </xf>
    <xf numFmtId="164" fontId="2" fillId="0" borderId="24" xfId="0" applyNumberFormat="1" applyFont="1" applyBorder="1" applyAlignment="1" applyProtection="1">
      <alignment horizontal="right"/>
      <protection locked="0"/>
    </xf>
    <xf numFmtId="164" fontId="2" fillId="23" borderId="24" xfId="0" applyNumberFormat="1" applyFont="1" applyFill="1" applyBorder="1" applyAlignment="1">
      <alignment horizontal="right"/>
    </xf>
    <xf numFmtId="164" fontId="2" fillId="23" borderId="50" xfId="0" applyNumberFormat="1" applyFont="1" applyFill="1" applyBorder="1" applyAlignment="1">
      <alignment horizontal="right"/>
    </xf>
    <xf numFmtId="164" fontId="2" fillId="22" borderId="23" xfId="0" applyNumberFormat="1" applyFont="1" applyFill="1" applyBorder="1" applyAlignment="1" applyProtection="1">
      <alignment horizontal="right"/>
    </xf>
    <xf numFmtId="164" fontId="2" fillId="22" borderId="45" xfId="0" applyNumberFormat="1" applyFont="1" applyFill="1" applyBorder="1" applyAlignment="1" applyProtection="1">
      <alignment horizontal="right"/>
    </xf>
    <xf numFmtId="164" fontId="2" fillId="23" borderId="24" xfId="0" applyNumberFormat="1" applyFont="1" applyFill="1" applyBorder="1" applyAlignment="1" applyProtection="1">
      <alignment horizontal="right"/>
    </xf>
    <xf numFmtId="164" fontId="2" fillId="23" borderId="50" xfId="0" applyNumberFormat="1" applyFont="1" applyFill="1" applyBorder="1" applyAlignment="1" applyProtection="1">
      <alignment horizontal="right"/>
    </xf>
    <xf numFmtId="164" fontId="2" fillId="23" borderId="10" xfId="0" applyNumberFormat="1" applyFont="1" applyFill="1" applyBorder="1" applyAlignment="1" applyProtection="1">
      <alignment horizontal="right"/>
    </xf>
    <xf numFmtId="164" fontId="2" fillId="22" borderId="24" xfId="0" applyNumberFormat="1" applyFont="1" applyFill="1" applyBorder="1" applyAlignment="1">
      <alignment horizontal="right"/>
    </xf>
    <xf numFmtId="164" fontId="2" fillId="22" borderId="50" xfId="0" applyNumberFormat="1" applyFont="1" applyFill="1" applyBorder="1" applyAlignment="1">
      <alignment horizontal="right"/>
    </xf>
    <xf numFmtId="164" fontId="2" fillId="22" borderId="37" xfId="0" applyNumberFormat="1" applyFont="1" applyFill="1" applyBorder="1" applyAlignment="1">
      <alignment horizontal="right"/>
    </xf>
    <xf numFmtId="164" fontId="2" fillId="22" borderId="51" xfId="0" applyNumberFormat="1" applyFont="1" applyFill="1" applyBorder="1" applyAlignment="1">
      <alignment horizontal="right"/>
    </xf>
    <xf numFmtId="164" fontId="2" fillId="22" borderId="30" xfId="0" applyNumberFormat="1" applyFont="1" applyFill="1" applyBorder="1" applyAlignment="1">
      <alignment horizontal="right"/>
    </xf>
    <xf numFmtId="164" fontId="2" fillId="0" borderId="30" xfId="0" applyNumberFormat="1" applyFont="1" applyBorder="1" applyAlignment="1" applyProtection="1">
      <alignment horizontal="right"/>
      <protection locked="0"/>
    </xf>
    <xf numFmtId="164" fontId="2" fillId="22" borderId="24" xfId="0" applyNumberFormat="1" applyFont="1" applyFill="1" applyBorder="1" applyAlignment="1" applyProtection="1">
      <alignment horizontal="right"/>
    </xf>
    <xf numFmtId="164" fontId="2" fillId="0" borderId="18" xfId="0" applyNumberFormat="1" applyFont="1" applyBorder="1" applyAlignment="1" applyProtection="1">
      <alignment horizontal="right"/>
      <protection locked="0"/>
    </xf>
    <xf numFmtId="164" fontId="2" fillId="23" borderId="10" xfId="0" applyNumberFormat="1" applyFont="1" applyFill="1" applyBorder="1" applyAlignment="1">
      <alignment horizontal="right"/>
    </xf>
    <xf numFmtId="164" fontId="2" fillId="23" borderId="52" xfId="0" applyNumberFormat="1" applyFont="1" applyFill="1" applyBorder="1" applyAlignment="1">
      <alignment horizontal="right"/>
    </xf>
    <xf numFmtId="164" fontId="2" fillId="24" borderId="53" xfId="0" applyNumberFormat="1" applyFont="1" applyFill="1" applyBorder="1" applyAlignment="1">
      <alignment horizontal="right"/>
    </xf>
    <xf numFmtId="164" fontId="6" fillId="21" borderId="42" xfId="0" applyNumberFormat="1" applyFont="1" applyFill="1" applyBorder="1" applyAlignment="1">
      <alignment horizontal="right"/>
    </xf>
    <xf numFmtId="164" fontId="2" fillId="21" borderId="23" xfId="0" applyNumberFormat="1" applyFont="1" applyFill="1" applyBorder="1" applyAlignment="1">
      <alignment horizontal="right"/>
    </xf>
    <xf numFmtId="164" fontId="2" fillId="18" borderId="23" xfId="0" applyNumberFormat="1" applyFont="1" applyFill="1" applyBorder="1" applyAlignment="1" applyProtection="1">
      <alignment horizontal="right"/>
      <protection locked="0"/>
    </xf>
    <xf numFmtId="164" fontId="2" fillId="18" borderId="24" xfId="0" applyNumberFormat="1" applyFont="1" applyFill="1" applyBorder="1" applyAlignment="1" applyProtection="1">
      <alignment horizontal="right"/>
      <protection locked="0"/>
    </xf>
    <xf numFmtId="164" fontId="2" fillId="0" borderId="23" xfId="0" applyNumberFormat="1" applyFont="1" applyFill="1" applyBorder="1" applyAlignment="1" applyProtection="1">
      <alignment horizontal="right"/>
      <protection locked="0"/>
    </xf>
    <xf numFmtId="164" fontId="2" fillId="0" borderId="24" xfId="0" applyNumberFormat="1" applyFont="1" applyFill="1" applyBorder="1" applyAlignment="1" applyProtection="1">
      <alignment horizontal="right"/>
      <protection locked="0"/>
    </xf>
    <xf numFmtId="164" fontId="2" fillId="0" borderId="10" xfId="0" applyNumberFormat="1" applyFont="1" applyFill="1" applyBorder="1" applyAlignment="1" applyProtection="1">
      <alignment horizontal="right"/>
      <protection locked="0"/>
    </xf>
    <xf numFmtId="164" fontId="2" fillId="0" borderId="13" xfId="0" applyNumberFormat="1" applyFont="1" applyFill="1" applyBorder="1" applyAlignment="1" applyProtection="1">
      <alignment horizontal="right"/>
      <protection locked="0"/>
    </xf>
    <xf numFmtId="164" fontId="2" fillId="0" borderId="13" xfId="0" applyNumberFormat="1" applyFont="1" applyBorder="1" applyAlignment="1" applyProtection="1">
      <alignment horizontal="right"/>
      <protection locked="0"/>
    </xf>
    <xf numFmtId="164" fontId="2" fillId="0" borderId="12" xfId="0" applyNumberFormat="1" applyFont="1" applyBorder="1" applyAlignment="1" applyProtection="1">
      <alignment horizontal="right"/>
      <protection locked="0"/>
    </xf>
    <xf numFmtId="164" fontId="2" fillId="23" borderId="52" xfId="0" applyNumberFormat="1" applyFont="1" applyFill="1" applyBorder="1" applyAlignment="1" applyProtection="1">
      <alignment horizontal="right"/>
    </xf>
    <xf numFmtId="14" fontId="2" fillId="0" borderId="54" xfId="0" applyNumberFormat="1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left"/>
      <protection locked="0"/>
    </xf>
    <xf numFmtId="164" fontId="2" fillId="0" borderId="15" xfId="0" applyNumberFormat="1" applyFont="1" applyBorder="1" applyAlignment="1" applyProtection="1">
      <alignment horizontal="right"/>
      <protection locked="0"/>
    </xf>
    <xf numFmtId="164" fontId="2" fillId="0" borderId="16" xfId="0" applyNumberFormat="1" applyFont="1" applyBorder="1" applyAlignment="1" applyProtection="1">
      <alignment horizontal="right"/>
      <protection locked="0"/>
    </xf>
    <xf numFmtId="164" fontId="2" fillId="23" borderId="15" xfId="0" applyNumberFormat="1" applyFont="1" applyFill="1" applyBorder="1" applyAlignment="1">
      <alignment horizontal="right"/>
    </xf>
    <xf numFmtId="49" fontId="2" fillId="19" borderId="10" xfId="0" applyNumberFormat="1" applyFont="1" applyFill="1" applyBorder="1" applyAlignment="1">
      <alignment horizontal="center"/>
    </xf>
    <xf numFmtId="49" fontId="6" fillId="19" borderId="55" xfId="0" applyNumberFormat="1" applyFont="1" applyFill="1" applyBorder="1" applyAlignment="1">
      <alignment horizontal="center" wrapText="1"/>
    </xf>
    <xf numFmtId="164" fontId="2" fillId="23" borderId="13" xfId="0" applyNumberFormat="1" applyFont="1" applyFill="1" applyBorder="1" applyAlignment="1">
      <alignment horizontal="right"/>
    </xf>
    <xf numFmtId="164" fontId="2" fillId="0" borderId="15" xfId="0" applyNumberFormat="1" applyFont="1" applyFill="1" applyBorder="1" applyAlignment="1" applyProtection="1">
      <alignment horizontal="right"/>
      <protection locked="0"/>
    </xf>
    <xf numFmtId="0" fontId="0" fillId="0" borderId="0" xfId="0" applyBorder="1" applyAlignment="1">
      <alignment horizontal="left"/>
    </xf>
    <xf numFmtId="49" fontId="0" fillId="0" borderId="0" xfId="0" applyNumberFormat="1" applyBorder="1" applyAlignment="1">
      <alignment horizontal="left"/>
    </xf>
    <xf numFmtId="0" fontId="0" fillId="0" borderId="0" xfId="0" applyBorder="1" applyAlignment="1"/>
    <xf numFmtId="49" fontId="0" fillId="0" borderId="0" xfId="0" applyNumberFormat="1" applyBorder="1"/>
    <xf numFmtId="0" fontId="0" fillId="0" borderId="0" xfId="0" applyBorder="1"/>
    <xf numFmtId="49" fontId="2" fillId="0" borderId="35" xfId="0" applyNumberFormat="1" applyFont="1" applyBorder="1" applyAlignment="1">
      <alignment horizontal="center" vertical="center"/>
    </xf>
    <xf numFmtId="49" fontId="6" fillId="19" borderId="56" xfId="0" applyNumberFormat="1" applyFont="1" applyFill="1" applyBorder="1" applyAlignment="1">
      <alignment horizontal="center" wrapText="1"/>
    </xf>
    <xf numFmtId="49" fontId="6" fillId="19" borderId="57" xfId="0" applyNumberFormat="1" applyFont="1" applyFill="1" applyBorder="1" applyAlignment="1">
      <alignment horizontal="center" wrapText="1"/>
    </xf>
    <xf numFmtId="164" fontId="2" fillId="0" borderId="57" xfId="0" applyNumberFormat="1" applyFont="1" applyBorder="1" applyAlignment="1" applyProtection="1">
      <alignment horizontal="right"/>
      <protection locked="0"/>
    </xf>
    <xf numFmtId="164" fontId="2" fillId="0" borderId="58" xfId="0" applyNumberFormat="1" applyFont="1" applyBorder="1" applyAlignment="1" applyProtection="1">
      <alignment horizontal="right"/>
      <protection locked="0"/>
    </xf>
    <xf numFmtId="164" fontId="2" fillId="23" borderId="59" xfId="0" applyNumberFormat="1" applyFont="1" applyFill="1" applyBorder="1" applyAlignment="1">
      <alignment horizontal="right"/>
    </xf>
    <xf numFmtId="49" fontId="6" fillId="19" borderId="60" xfId="0" applyNumberFormat="1" applyFont="1" applyFill="1" applyBorder="1" applyAlignment="1">
      <alignment horizontal="center" wrapText="1"/>
    </xf>
    <xf numFmtId="49" fontId="6" fillId="19" borderId="61" xfId="0" applyNumberFormat="1" applyFont="1" applyFill="1" applyBorder="1" applyAlignment="1">
      <alignment horizontal="center" wrapText="1"/>
    </xf>
    <xf numFmtId="164" fontId="6" fillId="21" borderId="61" xfId="0" applyNumberFormat="1" applyFont="1" applyFill="1" applyBorder="1" applyAlignment="1">
      <alignment horizontal="right"/>
    </xf>
    <xf numFmtId="164" fontId="2" fillId="21" borderId="61" xfId="0" applyNumberFormat="1" applyFont="1" applyFill="1" applyBorder="1" applyAlignment="1">
      <alignment horizontal="right"/>
    </xf>
    <xf numFmtId="164" fontId="6" fillId="21" borderId="62" xfId="0" applyNumberFormat="1" applyFont="1" applyFill="1" applyBorder="1" applyAlignment="1">
      <alignment horizontal="right"/>
    </xf>
    <xf numFmtId="0" fontId="8" fillId="19" borderId="0" xfId="0" applyFont="1" applyFill="1" applyBorder="1" applyAlignment="1">
      <alignment horizontal="left" wrapText="1" indent="1"/>
    </xf>
    <xf numFmtId="49" fontId="2" fillId="19" borderId="19" xfId="0" applyNumberFormat="1" applyFont="1" applyFill="1" applyBorder="1" applyAlignment="1">
      <alignment horizontal="center"/>
    </xf>
    <xf numFmtId="49" fontId="4" fillId="0" borderId="0" xfId="0" applyNumberFormat="1" applyFont="1" applyFill="1"/>
    <xf numFmtId="0" fontId="6" fillId="25" borderId="29" xfId="0" applyFont="1" applyFill="1" applyBorder="1" applyAlignment="1">
      <alignment horizontal="left" wrapText="1" indent="3"/>
    </xf>
    <xf numFmtId="49" fontId="6" fillId="25" borderId="26" xfId="0" applyNumberFormat="1" applyFont="1" applyFill="1" applyBorder="1" applyAlignment="1">
      <alignment horizontal="center" wrapText="1"/>
    </xf>
    <xf numFmtId="49" fontId="6" fillId="26" borderId="17" xfId="0" applyNumberFormat="1" applyFont="1" applyFill="1" applyBorder="1" applyAlignment="1" applyProtection="1">
      <alignment horizontal="center" wrapText="1"/>
      <protection locked="0"/>
    </xf>
    <xf numFmtId="164" fontId="2" fillId="26" borderId="17" xfId="0" applyNumberFormat="1" applyFont="1" applyFill="1" applyBorder="1" applyAlignment="1" applyProtection="1">
      <alignment horizontal="right"/>
      <protection locked="0"/>
    </xf>
    <xf numFmtId="164" fontId="2" fillId="26" borderId="30" xfId="0" applyNumberFormat="1" applyFont="1" applyFill="1" applyBorder="1" applyAlignment="1" applyProtection="1">
      <alignment horizontal="right"/>
      <protection locked="0"/>
    </xf>
    <xf numFmtId="164" fontId="2" fillId="27" borderId="45" xfId="0" applyNumberFormat="1" applyFont="1" applyFill="1" applyBorder="1" applyAlignment="1">
      <alignment horizontal="right"/>
    </xf>
    <xf numFmtId="0" fontId="6" fillId="0" borderId="0" xfId="0" applyFont="1" applyAlignment="1">
      <alignment horizontal="center"/>
    </xf>
    <xf numFmtId="0" fontId="6" fillId="0" borderId="64" xfId="0" applyFont="1" applyBorder="1" applyAlignment="1">
      <alignment horizontal="center"/>
    </xf>
    <xf numFmtId="0" fontId="6" fillId="0" borderId="11" xfId="0" applyFont="1" applyBorder="1" applyAlignment="1" applyProtection="1">
      <alignment horizontal="center"/>
      <protection locked="0"/>
    </xf>
    <xf numFmtId="0" fontId="6" fillId="0" borderId="11" xfId="0" applyFont="1" applyBorder="1" applyAlignment="1">
      <alignment horizontal="center"/>
    </xf>
    <xf numFmtId="49" fontId="6" fillId="0" borderId="64" xfId="0" applyNumberFormat="1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9" fillId="0" borderId="0" xfId="0" applyFont="1" applyAlignment="1">
      <alignment horizontal="left" indent="1"/>
    </xf>
    <xf numFmtId="0" fontId="1" fillId="0" borderId="0" xfId="0" applyFont="1" applyBorder="1" applyAlignment="1">
      <alignment horizontal="center"/>
    </xf>
    <xf numFmtId="49" fontId="6" fillId="0" borderId="11" xfId="0" applyNumberFormat="1" applyFont="1" applyBorder="1" applyAlignment="1" applyProtection="1">
      <alignment horizontal="center" wrapText="1"/>
      <protection locked="0"/>
    </xf>
    <xf numFmtId="49" fontId="6" fillId="0" borderId="11" xfId="0" applyNumberFormat="1" applyFont="1" applyBorder="1" applyAlignment="1" applyProtection="1">
      <alignment horizontal="center"/>
      <protection locked="0"/>
    </xf>
    <xf numFmtId="49" fontId="6" fillId="0" borderId="0" xfId="0" applyNumberFormat="1" applyFont="1" applyBorder="1" applyAlignment="1">
      <alignment horizontal="left" wrapText="1"/>
    </xf>
    <xf numFmtId="49" fontId="2" fillId="0" borderId="40" xfId="0" applyNumberFormat="1" applyFont="1" applyBorder="1" applyAlignment="1">
      <alignment horizontal="center" vertical="center"/>
    </xf>
    <xf numFmtId="49" fontId="2" fillId="0" borderId="63" xfId="0" applyNumberFormat="1" applyFont="1" applyBorder="1" applyAlignment="1">
      <alignment horizontal="center" vertical="center"/>
    </xf>
    <xf numFmtId="0" fontId="6" fillId="0" borderId="11" xfId="0" applyFont="1" applyBorder="1" applyAlignment="1" applyProtection="1">
      <alignment horizontal="left" wrapText="1"/>
      <protection locked="0"/>
    </xf>
    <xf numFmtId="0" fontId="2" fillId="0" borderId="63" xfId="0" applyFont="1" applyFill="1" applyBorder="1" applyAlignment="1" applyProtection="1">
      <alignment horizontal="left" wrapText="1"/>
      <protection locked="0"/>
    </xf>
    <xf numFmtId="49" fontId="2" fillId="0" borderId="40" xfId="0" applyNumberFormat="1" applyFont="1" applyBorder="1" applyAlignment="1">
      <alignment horizontal="center" vertical="top"/>
    </xf>
    <xf numFmtId="49" fontId="2" fillId="0" borderId="63" xfId="0" applyNumberFormat="1" applyFont="1" applyBorder="1" applyAlignment="1">
      <alignment horizontal="center" vertical="top"/>
    </xf>
    <xf numFmtId="49" fontId="2" fillId="0" borderId="17" xfId="0" applyNumberFormat="1" applyFont="1" applyBorder="1" applyAlignment="1">
      <alignment horizontal="center" vertical="top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11" xfId="0" applyFont="1" applyBorder="1" applyAlignment="1" applyProtection="1">
      <alignment horizontal="left" indent="1"/>
      <protection locked="0"/>
    </xf>
    <xf numFmtId="0" fontId="2" fillId="0" borderId="11" xfId="0" applyFont="1" applyFill="1" applyBorder="1" applyAlignment="1" applyProtection="1">
      <alignment horizontal="left" wrapText="1"/>
      <protection locked="0"/>
    </xf>
    <xf numFmtId="0" fontId="2" fillId="0" borderId="11" xfId="0" applyFont="1" applyBorder="1" applyAlignment="1" applyProtection="1">
      <alignment horizontal="left" wrapText="1"/>
      <protection locked="0"/>
    </xf>
    <xf numFmtId="0" fontId="2" fillId="0" borderId="63" xfId="0" applyFont="1" applyBorder="1" applyAlignment="1" applyProtection="1">
      <alignment horizontal="left" wrapText="1"/>
      <protection locked="0"/>
    </xf>
  </cellXfs>
  <cellStyles count="60">
    <cellStyle name="20% - Акцент1" xfId="1" builtinId="30" customBuiltin="1"/>
    <cellStyle name="20% — акцент1" xfId="2"/>
    <cellStyle name="20% - Акцент2" xfId="3" builtinId="34" customBuiltin="1"/>
    <cellStyle name="20% — акцент2" xfId="4"/>
    <cellStyle name="20% - Акцент3" xfId="5" builtinId="38" customBuiltin="1"/>
    <cellStyle name="20% — акцент3" xfId="6"/>
    <cellStyle name="20% - Акцент4" xfId="7" builtinId="42" customBuiltin="1"/>
    <cellStyle name="20% — акцент4" xfId="8"/>
    <cellStyle name="20% - Акцент5" xfId="9" builtinId="46" customBuiltin="1"/>
    <cellStyle name="20% — акцент5" xfId="10"/>
    <cellStyle name="20% - Акцент6" xfId="11" builtinId="50" customBuiltin="1"/>
    <cellStyle name="20% — акцент6" xfId="12"/>
    <cellStyle name="40% - Акцент1" xfId="13" builtinId="31" customBuiltin="1"/>
    <cellStyle name="40% — акцент1" xfId="14"/>
    <cellStyle name="40% - Акцент2" xfId="15" builtinId="35" customBuiltin="1"/>
    <cellStyle name="40% — акцент2" xfId="16"/>
    <cellStyle name="40% - Акцент3" xfId="17" builtinId="39" customBuiltin="1"/>
    <cellStyle name="40% — акцент3" xfId="18"/>
    <cellStyle name="40% - Акцент4" xfId="19" builtinId="43" customBuiltin="1"/>
    <cellStyle name="40% — акцент4" xfId="20"/>
    <cellStyle name="40% - Акцент5" xfId="21" builtinId="47" customBuiltin="1"/>
    <cellStyle name="40% — акцент5" xfId="22"/>
    <cellStyle name="40% - Акцент6" xfId="23" builtinId="51" customBuiltin="1"/>
    <cellStyle name="40% — акцент6" xfId="24"/>
    <cellStyle name="60% - Акцент1" xfId="25" builtinId="32" customBuiltin="1"/>
    <cellStyle name="60% — акцент1" xfId="26"/>
    <cellStyle name="60% - Акцент2" xfId="27" builtinId="36" customBuiltin="1"/>
    <cellStyle name="60% — акцент2" xfId="28"/>
    <cellStyle name="60% - Акцент3" xfId="29" builtinId="40" customBuiltin="1"/>
    <cellStyle name="60% — акцент3" xfId="30"/>
    <cellStyle name="60% - Акцент4" xfId="31" builtinId="44" customBuiltin="1"/>
    <cellStyle name="60% — акцент4" xfId="32"/>
    <cellStyle name="60% - Акцент5" xfId="33" builtinId="48" customBuiltin="1"/>
    <cellStyle name="60% — акцент5" xfId="34"/>
    <cellStyle name="60% - Акцент6" xfId="35" builtinId="52" customBuiltin="1"/>
    <cellStyle name="60% — акцент6" xfId="36"/>
    <cellStyle name="Акцент1" xfId="37" builtinId="29" customBuiltin="1"/>
    <cellStyle name="Акцент2" xfId="38" builtinId="33" customBuiltin="1"/>
    <cellStyle name="Акцент3" xfId="39" builtinId="37" customBuiltin="1"/>
    <cellStyle name="Акцент4" xfId="40" builtinId="41" customBuiltin="1"/>
    <cellStyle name="Акцент5" xfId="41" builtinId="45" customBuiltin="1"/>
    <cellStyle name="Акцент6" xfId="42" builtinId="49" customBuiltin="1"/>
    <cellStyle name="Ввод " xfId="43" builtinId="20" customBuiltin="1"/>
    <cellStyle name="Вывод" xfId="44" builtinId="21" customBuiltin="1"/>
    <cellStyle name="Вычисление" xfId="45" builtinId="22" customBuiltin="1"/>
    <cellStyle name="Заголовок 1" xfId="46" builtinId="16" customBuiltin="1"/>
    <cellStyle name="Заголовок 2" xfId="47" builtinId="17" customBuiltin="1"/>
    <cellStyle name="Заголовок 3" xfId="48" builtinId="18" customBuiltin="1"/>
    <cellStyle name="Заголовок 4" xfId="49" builtinId="19" customBuiltin="1"/>
    <cellStyle name="Итог" xfId="50" builtinId="25" customBuiltin="1"/>
    <cellStyle name="Контрольная ячейка" xfId="51" builtinId="23" customBuiltin="1"/>
    <cellStyle name="Название" xfId="52" builtinId="15" customBuiltin="1"/>
    <cellStyle name="Нейтральный" xfId="53" builtinId="28" customBuiltin="1"/>
    <cellStyle name="Обычный" xfId="0" builtinId="0"/>
    <cellStyle name="Плохой" xfId="54" builtinId="27" customBuiltin="1"/>
    <cellStyle name="Пояснение" xfId="55" builtinId="53" customBuiltin="1"/>
    <cellStyle name="Примечание" xfId="56" builtinId="10" customBuiltin="1"/>
    <cellStyle name="Связанная ячейка" xfId="57" builtinId="24" customBuiltin="1"/>
    <cellStyle name="Текст предупреждения" xfId="58" builtinId="11" customBuiltin="1"/>
    <cellStyle name="Хороший" xfId="59" builtinId="26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/>
  <dimension ref="A1:O176"/>
  <sheetViews>
    <sheetView tabSelected="1" workbookViewId="0">
      <selection sqref="A1:I1"/>
    </sheetView>
  </sheetViews>
  <sheetFormatPr defaultRowHeight="12.75"/>
  <cols>
    <col min="1" max="1" width="40.42578125" style="3" customWidth="1"/>
    <col min="2" max="3" width="4.7109375" style="3" customWidth="1"/>
    <col min="4" max="4" width="14.28515625" style="3" customWidth="1"/>
    <col min="5" max="9" width="14.28515625" style="13" customWidth="1"/>
    <col min="10" max="10" width="14.28515625" customWidth="1"/>
    <col min="11" max="11" width="9.140625" hidden="1" customWidth="1"/>
  </cols>
  <sheetData>
    <row r="1" spans="1:11" ht="17.100000000000001" customHeight="1">
      <c r="A1" s="210" t="s">
        <v>233</v>
      </c>
      <c r="B1" s="211"/>
      <c r="C1" s="211"/>
      <c r="D1" s="211"/>
      <c r="E1" s="211"/>
      <c r="F1" s="211"/>
      <c r="G1" s="211"/>
      <c r="H1" s="211"/>
      <c r="I1" s="211"/>
      <c r="J1" s="1"/>
    </row>
    <row r="2" spans="1:11" ht="15" customHeight="1">
      <c r="A2" s="212" t="s">
        <v>234</v>
      </c>
      <c r="B2" s="213"/>
      <c r="C2" s="213"/>
      <c r="D2" s="213"/>
      <c r="E2" s="213"/>
      <c r="F2" s="213"/>
      <c r="G2" s="213"/>
      <c r="H2" s="213"/>
      <c r="I2" s="213"/>
    </row>
    <row r="3" spans="1:11" ht="14.1" customHeight="1" thickBot="1">
      <c r="A3" s="210"/>
      <c r="B3" s="211"/>
      <c r="C3" s="211"/>
      <c r="D3" s="211"/>
      <c r="E3" s="211"/>
      <c r="F3" s="211"/>
      <c r="G3" s="211"/>
      <c r="H3" s="211"/>
      <c r="I3" s="211"/>
      <c r="J3" s="2" t="s">
        <v>0</v>
      </c>
      <c r="K3" s="13"/>
    </row>
    <row r="4" spans="1:11" ht="14.1" customHeight="1">
      <c r="B4" s="4"/>
      <c r="C4" s="4"/>
      <c r="D4" s="4"/>
      <c r="E4" s="4"/>
      <c r="F4" s="4"/>
      <c r="G4" s="4"/>
      <c r="H4" s="4"/>
      <c r="I4" s="118" t="s">
        <v>210</v>
      </c>
      <c r="J4" s="113" t="s">
        <v>1</v>
      </c>
      <c r="K4" s="13" t="s">
        <v>34</v>
      </c>
    </row>
    <row r="5" spans="1:11" ht="14.1" customHeight="1">
      <c r="A5" s="4"/>
      <c r="B5" s="4"/>
      <c r="C5" s="4"/>
      <c r="D5" s="11" t="s">
        <v>197</v>
      </c>
      <c r="E5" s="214" t="s">
        <v>258</v>
      </c>
      <c r="F5" s="214"/>
      <c r="G5" s="105"/>
      <c r="H5" s="105"/>
      <c r="I5" s="118" t="s">
        <v>211</v>
      </c>
      <c r="J5" s="157">
        <v>42370</v>
      </c>
      <c r="K5" s="13" t="s">
        <v>141</v>
      </c>
    </row>
    <row r="6" spans="1:11" s="8" customFormat="1" ht="22.5" customHeight="1">
      <c r="A6" s="6" t="s">
        <v>2</v>
      </c>
      <c r="B6" s="215" t="s">
        <v>255</v>
      </c>
      <c r="C6" s="215"/>
      <c r="D6" s="215"/>
      <c r="E6" s="215"/>
      <c r="F6" s="215"/>
      <c r="G6" s="215"/>
      <c r="H6" s="215"/>
      <c r="I6" s="7" t="s">
        <v>212</v>
      </c>
      <c r="J6" s="114" t="s">
        <v>254</v>
      </c>
      <c r="K6" s="184" t="s">
        <v>262</v>
      </c>
    </row>
    <row r="7" spans="1:11" s="8" customFormat="1">
      <c r="A7" s="6" t="s">
        <v>3</v>
      </c>
      <c r="B7" s="206"/>
      <c r="C7" s="206"/>
      <c r="D7" s="206"/>
      <c r="E7" s="206"/>
      <c r="F7" s="206"/>
      <c r="G7" s="206"/>
      <c r="H7" s="206"/>
      <c r="I7" s="7"/>
      <c r="J7" s="114"/>
      <c r="K7" s="184"/>
    </row>
    <row r="8" spans="1:11" s="8" customFormat="1">
      <c r="A8" s="6" t="s">
        <v>4</v>
      </c>
      <c r="B8" s="206"/>
      <c r="C8" s="206"/>
      <c r="D8" s="206"/>
      <c r="E8" s="206"/>
      <c r="F8" s="206"/>
      <c r="G8" s="206"/>
      <c r="H8" s="206"/>
      <c r="I8" s="9" t="s">
        <v>243</v>
      </c>
      <c r="J8" s="114" t="s">
        <v>286</v>
      </c>
      <c r="K8" s="184" t="s">
        <v>261</v>
      </c>
    </row>
    <row r="9" spans="1:11">
      <c r="A9" s="10" t="s">
        <v>5</v>
      </c>
      <c r="B9" s="10"/>
      <c r="C9" s="10"/>
      <c r="D9" s="10"/>
      <c r="E9" s="5"/>
      <c r="F9" s="5"/>
      <c r="G9" s="5"/>
      <c r="H9" s="5"/>
      <c r="I9" s="11" t="s">
        <v>212</v>
      </c>
      <c r="J9" s="115"/>
      <c r="K9" s="13"/>
    </row>
    <row r="10" spans="1:11">
      <c r="A10" s="10" t="s">
        <v>6</v>
      </c>
      <c r="B10" s="216"/>
      <c r="C10" s="216"/>
      <c r="D10" s="216"/>
      <c r="E10" s="216"/>
      <c r="F10" s="216"/>
      <c r="G10" s="216"/>
      <c r="H10" s="216"/>
      <c r="I10" s="11" t="s">
        <v>7</v>
      </c>
      <c r="J10" s="115"/>
      <c r="K10" s="13" t="s">
        <v>260</v>
      </c>
    </row>
    <row r="11" spans="1:11">
      <c r="A11" s="10" t="s">
        <v>8</v>
      </c>
      <c r="B11" s="217" t="s">
        <v>259</v>
      </c>
      <c r="C11" s="217"/>
      <c r="D11" s="217"/>
      <c r="E11" s="217"/>
      <c r="F11" s="217"/>
      <c r="G11" s="217"/>
      <c r="H11" s="217"/>
      <c r="I11" s="11"/>
      <c r="J11" s="116"/>
      <c r="K11" s="13" t="s">
        <v>263</v>
      </c>
    </row>
    <row r="12" spans="1:11" ht="14.1" customHeight="1">
      <c r="A12" s="10" t="s">
        <v>9</v>
      </c>
      <c r="B12" s="10"/>
      <c r="C12" s="10"/>
      <c r="D12" s="10"/>
      <c r="E12" s="5"/>
      <c r="F12" s="5"/>
      <c r="G12" s="5"/>
      <c r="H12" s="5"/>
      <c r="I12" s="11"/>
      <c r="J12" s="116"/>
      <c r="K12" s="13"/>
    </row>
    <row r="13" spans="1:11" ht="12" customHeight="1" thickBot="1">
      <c r="A13" s="10" t="s">
        <v>10</v>
      </c>
      <c r="B13" s="10"/>
      <c r="C13" s="10"/>
      <c r="D13" s="10"/>
      <c r="E13" s="5"/>
      <c r="F13" s="5"/>
      <c r="G13" s="5"/>
      <c r="H13" s="5"/>
      <c r="I13" s="11" t="s">
        <v>213</v>
      </c>
      <c r="J13" s="117" t="s">
        <v>11</v>
      </c>
    </row>
    <row r="14" spans="1:11" ht="14.25" customHeight="1">
      <c r="A14" s="199" t="s">
        <v>12</v>
      </c>
      <c r="B14" s="199"/>
      <c r="C14" s="199"/>
      <c r="D14" s="199"/>
      <c r="E14" s="199"/>
      <c r="F14" s="199"/>
      <c r="G14" s="199"/>
      <c r="H14" s="199"/>
      <c r="I14" s="12"/>
      <c r="J14" s="12"/>
    </row>
    <row r="15" spans="1:11" ht="5.25" customHeight="1">
      <c r="A15" s="15"/>
      <c r="B15" s="15"/>
      <c r="C15" s="15"/>
      <c r="D15" s="16"/>
      <c r="E15" s="17"/>
      <c r="F15" s="17"/>
      <c r="G15" s="17"/>
      <c r="H15" s="17"/>
      <c r="I15" s="17"/>
      <c r="J15" s="18"/>
    </row>
    <row r="16" spans="1:11" ht="13.5" customHeight="1">
      <c r="A16" s="19"/>
      <c r="B16" s="20"/>
      <c r="C16" s="20"/>
      <c r="D16" s="21"/>
      <c r="E16" s="207" t="s">
        <v>253</v>
      </c>
      <c r="F16" s="208"/>
      <c r="G16" s="208"/>
      <c r="H16" s="208"/>
      <c r="I16" s="209"/>
      <c r="J16" s="22"/>
    </row>
    <row r="17" spans="1:10" ht="9.9499999999999993" customHeight="1">
      <c r="A17" s="20" t="s">
        <v>13</v>
      </c>
      <c r="B17" s="20" t="s">
        <v>14</v>
      </c>
      <c r="C17" s="20" t="s">
        <v>15</v>
      </c>
      <c r="D17" s="21" t="s">
        <v>16</v>
      </c>
      <c r="E17" s="23" t="s">
        <v>17</v>
      </c>
      <c r="F17" s="24" t="s">
        <v>17</v>
      </c>
      <c r="G17" s="25" t="s">
        <v>17</v>
      </c>
      <c r="H17" s="25"/>
      <c r="I17" s="26"/>
      <c r="J17" s="22" t="s">
        <v>18</v>
      </c>
    </row>
    <row r="18" spans="1:10" ht="9.9499999999999993" customHeight="1">
      <c r="A18" s="19"/>
      <c r="B18" s="20" t="s">
        <v>19</v>
      </c>
      <c r="C18" s="20" t="s">
        <v>20</v>
      </c>
      <c r="D18" s="21" t="s">
        <v>21</v>
      </c>
      <c r="E18" s="27" t="s">
        <v>22</v>
      </c>
      <c r="F18" s="21" t="s">
        <v>23</v>
      </c>
      <c r="G18" s="21" t="s">
        <v>24</v>
      </c>
      <c r="H18" s="21" t="s">
        <v>25</v>
      </c>
      <c r="I18" s="21" t="s">
        <v>26</v>
      </c>
      <c r="J18" s="22" t="s">
        <v>21</v>
      </c>
    </row>
    <row r="19" spans="1:10" ht="9.9499999999999993" customHeight="1">
      <c r="A19" s="19"/>
      <c r="B19" s="20" t="s">
        <v>27</v>
      </c>
      <c r="C19" s="20" t="s">
        <v>28</v>
      </c>
      <c r="D19" s="21" t="s">
        <v>29</v>
      </c>
      <c r="E19" s="27" t="s">
        <v>30</v>
      </c>
      <c r="F19" s="21" t="s">
        <v>30</v>
      </c>
      <c r="G19" s="21" t="s">
        <v>31</v>
      </c>
      <c r="H19" s="21" t="s">
        <v>32</v>
      </c>
      <c r="I19" s="21"/>
      <c r="J19" s="22" t="s">
        <v>29</v>
      </c>
    </row>
    <row r="20" spans="1:10" ht="13.5" thickBot="1">
      <c r="A20" s="28">
        <v>1</v>
      </c>
      <c r="B20" s="29">
        <v>2</v>
      </c>
      <c r="C20" s="29">
        <v>3</v>
      </c>
      <c r="D20" s="30" t="s">
        <v>33</v>
      </c>
      <c r="E20" s="31" t="s">
        <v>34</v>
      </c>
      <c r="F20" s="30" t="s">
        <v>35</v>
      </c>
      <c r="G20" s="30" t="s">
        <v>36</v>
      </c>
      <c r="H20" s="30" t="s">
        <v>37</v>
      </c>
      <c r="I20" s="30" t="s">
        <v>38</v>
      </c>
      <c r="J20" s="32" t="s">
        <v>39</v>
      </c>
    </row>
    <row r="21" spans="1:10">
      <c r="A21" s="42" t="s">
        <v>266</v>
      </c>
      <c r="B21" s="43" t="s">
        <v>40</v>
      </c>
      <c r="C21" s="44"/>
      <c r="D21" s="122">
        <f t="shared" ref="D21:J21" si="0">D22+D25+D26+D27+D31+D40</f>
        <v>29874209.559999999</v>
      </c>
      <c r="E21" s="122">
        <f t="shared" si="0"/>
        <v>29874209.559999999</v>
      </c>
      <c r="F21" s="122">
        <f t="shared" si="0"/>
        <v>0</v>
      </c>
      <c r="G21" s="122">
        <f t="shared" si="0"/>
        <v>0</v>
      </c>
      <c r="H21" s="122">
        <f t="shared" si="0"/>
        <v>0</v>
      </c>
      <c r="I21" s="122">
        <f t="shared" si="0"/>
        <v>29874209.559999999</v>
      </c>
      <c r="J21" s="123">
        <f t="shared" si="0"/>
        <v>0</v>
      </c>
    </row>
    <row r="22" spans="1:10">
      <c r="A22" s="49" t="s">
        <v>267</v>
      </c>
      <c r="B22" s="50" t="s">
        <v>41</v>
      </c>
      <c r="C22" s="45" t="s">
        <v>42</v>
      </c>
      <c r="D22" s="124">
        <f t="shared" ref="D22:J22" si="1">D24</f>
        <v>0</v>
      </c>
      <c r="E22" s="124">
        <f t="shared" si="1"/>
        <v>0</v>
      </c>
      <c r="F22" s="124">
        <f t="shared" si="1"/>
        <v>0</v>
      </c>
      <c r="G22" s="124">
        <f t="shared" si="1"/>
        <v>0</v>
      </c>
      <c r="H22" s="124">
        <f t="shared" si="1"/>
        <v>0</v>
      </c>
      <c r="I22" s="124">
        <f t="shared" si="1"/>
        <v>0</v>
      </c>
      <c r="J22" s="125">
        <f t="shared" si="1"/>
        <v>0</v>
      </c>
    </row>
    <row r="23" spans="1:10" ht="9.9499999999999993" customHeight="1">
      <c r="A23" s="46" t="s">
        <v>43</v>
      </c>
      <c r="B23" s="47"/>
      <c r="C23" s="48"/>
      <c r="D23" s="88"/>
      <c r="E23" s="89"/>
      <c r="F23" s="88"/>
      <c r="G23" s="88"/>
      <c r="H23" s="88"/>
      <c r="I23" s="88"/>
      <c r="J23" s="90"/>
    </row>
    <row r="24" spans="1:10">
      <c r="A24" s="51" t="s">
        <v>44</v>
      </c>
      <c r="B24" s="52" t="s">
        <v>232</v>
      </c>
      <c r="C24" s="45" t="s">
        <v>42</v>
      </c>
      <c r="D24" s="126"/>
      <c r="E24" s="126"/>
      <c r="F24" s="127"/>
      <c r="G24" s="127"/>
      <c r="H24" s="127"/>
      <c r="I24" s="128">
        <f>SUM(E24:H24)</f>
        <v>0</v>
      </c>
      <c r="J24" s="129">
        <f>IF(IF(D24="",0,D24)=0,0,(IF(D24&gt;0,IF(I24&gt;D24,0,D24-I24),IF(I24&gt;D24,D24-I24,0))))</f>
        <v>0</v>
      </c>
    </row>
    <row r="25" spans="1:10">
      <c r="A25" s="49" t="s">
        <v>284</v>
      </c>
      <c r="B25" s="50" t="s">
        <v>46</v>
      </c>
      <c r="C25" s="45" t="s">
        <v>47</v>
      </c>
      <c r="D25" s="126"/>
      <c r="E25" s="126"/>
      <c r="F25" s="127"/>
      <c r="G25" s="127"/>
      <c r="H25" s="127"/>
      <c r="I25" s="128">
        <f>SUM(E25:H25)</f>
        <v>0</v>
      </c>
      <c r="J25" s="129">
        <f>IF(IF(D25="",0,D25)=0,0,(IF(D25&gt;0,IF(I25&gt;D25,0,D25-I25),IF(I25&gt;D25,D25-I25,0))))</f>
        <v>0</v>
      </c>
    </row>
    <row r="26" spans="1:10" ht="24">
      <c r="A26" s="53" t="s">
        <v>48</v>
      </c>
      <c r="B26" s="50" t="s">
        <v>49</v>
      </c>
      <c r="C26" s="45" t="s">
        <v>50</v>
      </c>
      <c r="D26" s="126"/>
      <c r="E26" s="126"/>
      <c r="F26" s="127"/>
      <c r="G26" s="127"/>
      <c r="H26" s="127"/>
      <c r="I26" s="128">
        <f>SUM(E26:H26)</f>
        <v>0</v>
      </c>
      <c r="J26" s="129">
        <f>IF(IF(D26="",0,D26)=0,0,(IF(D26&gt;0,IF(I26&gt;D26,0,D26-I26),IF(I26&gt;D26,D26-I26,0))))</f>
        <v>0</v>
      </c>
    </row>
    <row r="27" spans="1:10">
      <c r="A27" s="49" t="s">
        <v>269</v>
      </c>
      <c r="B27" s="50" t="s">
        <v>51</v>
      </c>
      <c r="C27" s="45" t="s">
        <v>52</v>
      </c>
      <c r="D27" s="124">
        <f t="shared" ref="D27:I27" si="2">SUM(D29:D30)</f>
        <v>0</v>
      </c>
      <c r="E27" s="124">
        <f t="shared" si="2"/>
        <v>0</v>
      </c>
      <c r="F27" s="124">
        <f t="shared" si="2"/>
        <v>0</v>
      </c>
      <c r="G27" s="124">
        <f t="shared" si="2"/>
        <v>0</v>
      </c>
      <c r="H27" s="124">
        <f t="shared" si="2"/>
        <v>0</v>
      </c>
      <c r="I27" s="124">
        <f t="shared" si="2"/>
        <v>0</v>
      </c>
      <c r="J27" s="125">
        <f>J29+J30</f>
        <v>0</v>
      </c>
    </row>
    <row r="28" spans="1:10" ht="9.9499999999999993" customHeight="1">
      <c r="A28" s="46" t="s">
        <v>53</v>
      </c>
      <c r="B28" s="47"/>
      <c r="C28" s="48"/>
      <c r="D28" s="88"/>
      <c r="E28" s="89"/>
      <c r="F28" s="88"/>
      <c r="G28" s="88"/>
      <c r="H28" s="88"/>
      <c r="I28" s="88"/>
      <c r="J28" s="90"/>
    </row>
    <row r="29" spans="1:10" ht="22.5">
      <c r="A29" s="51" t="s">
        <v>54</v>
      </c>
      <c r="B29" s="52" t="s">
        <v>55</v>
      </c>
      <c r="C29" s="45" t="s">
        <v>56</v>
      </c>
      <c r="D29" s="126"/>
      <c r="E29" s="126"/>
      <c r="F29" s="127"/>
      <c r="G29" s="127"/>
      <c r="H29" s="127"/>
      <c r="I29" s="128">
        <f>SUM(E29:H29)</f>
        <v>0</v>
      </c>
      <c r="J29" s="129">
        <f>IF(IF(D29="",0,D29)=0,0,(IF(D29&gt;0,IF(I29&gt;D29,0,D29-I29),IF(I29&gt;D29,D29-I29,0))))</f>
        <v>0</v>
      </c>
    </row>
    <row r="30" spans="1:10" ht="22.5">
      <c r="A30" s="51" t="s">
        <v>57</v>
      </c>
      <c r="B30" s="50" t="s">
        <v>58</v>
      </c>
      <c r="C30" s="45" t="s">
        <v>59</v>
      </c>
      <c r="D30" s="126"/>
      <c r="E30" s="126"/>
      <c r="F30" s="127"/>
      <c r="G30" s="127"/>
      <c r="H30" s="127"/>
      <c r="I30" s="128">
        <f>SUM(E30:H30)</f>
        <v>0</v>
      </c>
      <c r="J30" s="129">
        <f>IF(IF(D30="",0,D30)=0,0,(IF(D30&gt;0,IF(I30&gt;D30,0,D30-I30),IF(I30&gt;D30,D30-I30,0))))</f>
        <v>0</v>
      </c>
    </row>
    <row r="31" spans="1:10">
      <c r="A31" s="49" t="s">
        <v>274</v>
      </c>
      <c r="B31" s="50" t="s">
        <v>60</v>
      </c>
      <c r="C31" s="45"/>
      <c r="D31" s="130">
        <f t="shared" ref="D31:J31" si="3">SUM(D33:D39)</f>
        <v>0</v>
      </c>
      <c r="E31" s="130">
        <f t="shared" si="3"/>
        <v>0</v>
      </c>
      <c r="F31" s="130">
        <f t="shared" si="3"/>
        <v>0</v>
      </c>
      <c r="G31" s="130">
        <f t="shared" si="3"/>
        <v>0</v>
      </c>
      <c r="H31" s="130">
        <f t="shared" si="3"/>
        <v>0</v>
      </c>
      <c r="I31" s="130">
        <f t="shared" si="3"/>
        <v>0</v>
      </c>
      <c r="J31" s="131">
        <f t="shared" si="3"/>
        <v>0</v>
      </c>
    </row>
    <row r="32" spans="1:10" ht="9.9499999999999993" customHeight="1">
      <c r="A32" s="46" t="s">
        <v>53</v>
      </c>
      <c r="B32" s="47"/>
      <c r="C32" s="54"/>
      <c r="D32" s="88"/>
      <c r="E32" s="89"/>
      <c r="F32" s="88"/>
      <c r="G32" s="88"/>
      <c r="H32" s="88"/>
      <c r="I32" s="88"/>
      <c r="J32" s="90"/>
    </row>
    <row r="33" spans="1:10">
      <c r="A33" s="51" t="s">
        <v>225</v>
      </c>
      <c r="B33" s="52" t="s">
        <v>62</v>
      </c>
      <c r="C33" s="45" t="s">
        <v>214</v>
      </c>
      <c r="D33" s="126"/>
      <c r="E33" s="126"/>
      <c r="F33" s="127"/>
      <c r="G33" s="127"/>
      <c r="H33" s="127"/>
      <c r="I33" s="132">
        <f t="shared" ref="I33:I39" si="4">SUM(E33:H33)</f>
        <v>0</v>
      </c>
      <c r="J33" s="133">
        <f t="shared" ref="J33:J39" si="5">IF(IF(D33="",0,D33)=0,0,(IF(D33&gt;0,IF(I33&gt;D33,0,D33-I33),IF(I33&gt;D33,D33-I33,0))))</f>
        <v>0</v>
      </c>
    </row>
    <row r="34" spans="1:10">
      <c r="A34" s="57" t="s">
        <v>226</v>
      </c>
      <c r="B34" s="52" t="s">
        <v>215</v>
      </c>
      <c r="C34" s="45" t="s">
        <v>220</v>
      </c>
      <c r="D34" s="126"/>
      <c r="E34" s="126"/>
      <c r="F34" s="127"/>
      <c r="G34" s="127"/>
      <c r="H34" s="127"/>
      <c r="I34" s="132">
        <f t="shared" si="4"/>
        <v>0</v>
      </c>
      <c r="J34" s="133">
        <f t="shared" si="5"/>
        <v>0</v>
      </c>
    </row>
    <row r="35" spans="1:10">
      <c r="A35" s="57" t="s">
        <v>227</v>
      </c>
      <c r="B35" s="52" t="s">
        <v>216</v>
      </c>
      <c r="C35" s="45" t="s">
        <v>221</v>
      </c>
      <c r="D35" s="126"/>
      <c r="E35" s="126"/>
      <c r="F35" s="127"/>
      <c r="G35" s="127"/>
      <c r="H35" s="127"/>
      <c r="I35" s="132">
        <f t="shared" si="4"/>
        <v>0</v>
      </c>
      <c r="J35" s="133">
        <f t="shared" si="5"/>
        <v>0</v>
      </c>
    </row>
    <row r="36" spans="1:10">
      <c r="A36" s="57" t="s">
        <v>228</v>
      </c>
      <c r="B36" s="52" t="s">
        <v>217</v>
      </c>
      <c r="C36" s="45" t="s">
        <v>222</v>
      </c>
      <c r="D36" s="126"/>
      <c r="E36" s="126"/>
      <c r="F36" s="127"/>
      <c r="G36" s="127"/>
      <c r="H36" s="127"/>
      <c r="I36" s="132">
        <f t="shared" si="4"/>
        <v>0</v>
      </c>
      <c r="J36" s="133">
        <f t="shared" si="5"/>
        <v>0</v>
      </c>
    </row>
    <row r="37" spans="1:10">
      <c r="A37" s="57" t="s">
        <v>229</v>
      </c>
      <c r="B37" s="50" t="s">
        <v>63</v>
      </c>
      <c r="C37" s="45" t="s">
        <v>164</v>
      </c>
      <c r="D37" s="126"/>
      <c r="E37" s="126"/>
      <c r="F37" s="127"/>
      <c r="G37" s="127"/>
      <c r="H37" s="127"/>
      <c r="I37" s="132">
        <f t="shared" si="4"/>
        <v>0</v>
      </c>
      <c r="J37" s="133">
        <f t="shared" si="5"/>
        <v>0</v>
      </c>
    </row>
    <row r="38" spans="1:10">
      <c r="A38" s="57" t="s">
        <v>230</v>
      </c>
      <c r="B38" s="50" t="s">
        <v>218</v>
      </c>
      <c r="C38" s="45" t="s">
        <v>223</v>
      </c>
      <c r="D38" s="126"/>
      <c r="E38" s="126"/>
      <c r="F38" s="127"/>
      <c r="G38" s="127"/>
      <c r="H38" s="127"/>
      <c r="I38" s="132">
        <f t="shared" si="4"/>
        <v>0</v>
      </c>
      <c r="J38" s="133">
        <f t="shared" si="5"/>
        <v>0</v>
      </c>
    </row>
    <row r="39" spans="1:10">
      <c r="A39" s="57" t="s">
        <v>231</v>
      </c>
      <c r="B39" s="50" t="s">
        <v>219</v>
      </c>
      <c r="C39" s="45" t="s">
        <v>224</v>
      </c>
      <c r="D39" s="126"/>
      <c r="E39" s="126"/>
      <c r="F39" s="127"/>
      <c r="G39" s="127"/>
      <c r="H39" s="127"/>
      <c r="I39" s="132">
        <f t="shared" si="4"/>
        <v>0</v>
      </c>
      <c r="J39" s="133">
        <f t="shared" si="5"/>
        <v>0</v>
      </c>
    </row>
    <row r="40" spans="1:10">
      <c r="A40" s="55" t="s">
        <v>285</v>
      </c>
      <c r="B40" s="50" t="s">
        <v>64</v>
      </c>
      <c r="C40" s="56" t="s">
        <v>65</v>
      </c>
      <c r="D40" s="130">
        <f t="shared" ref="D40:J40" si="6">SUM(D42:D45)</f>
        <v>29874209.559999999</v>
      </c>
      <c r="E40" s="130">
        <f t="shared" si="6"/>
        <v>29874209.559999999</v>
      </c>
      <c r="F40" s="130">
        <f t="shared" si="6"/>
        <v>0</v>
      </c>
      <c r="G40" s="130">
        <f t="shared" si="6"/>
        <v>0</v>
      </c>
      <c r="H40" s="130">
        <f t="shared" si="6"/>
        <v>0</v>
      </c>
      <c r="I40" s="130">
        <f t="shared" si="6"/>
        <v>29874209.559999999</v>
      </c>
      <c r="J40" s="131">
        <f t="shared" si="6"/>
        <v>0</v>
      </c>
    </row>
    <row r="41" spans="1:10" ht="9.9499999999999993" customHeight="1">
      <c r="A41" s="46" t="s">
        <v>53</v>
      </c>
      <c r="B41" s="47"/>
      <c r="C41" s="48"/>
      <c r="D41" s="88"/>
      <c r="E41" s="89"/>
      <c r="F41" s="88"/>
      <c r="G41" s="88"/>
      <c r="H41" s="88"/>
      <c r="I41" s="88"/>
      <c r="J41" s="90"/>
    </row>
    <row r="42" spans="1:10">
      <c r="A42" s="51" t="s">
        <v>244</v>
      </c>
      <c r="B42" s="52" t="s">
        <v>45</v>
      </c>
      <c r="C42" s="45" t="s">
        <v>65</v>
      </c>
      <c r="D42" s="126">
        <v>29874209.559999999</v>
      </c>
      <c r="E42" s="126">
        <v>29874209.559999999</v>
      </c>
      <c r="F42" s="127"/>
      <c r="G42" s="127"/>
      <c r="H42" s="127"/>
      <c r="I42" s="132">
        <f>SUM(E42:H42)</f>
        <v>29874209.559999999</v>
      </c>
      <c r="J42" s="133">
        <f>IF(IF(D42="",0,D42)=0,0,(IF(D42&gt;0,IF(I42&gt;D42,0,D42-I42),IF(I42&gt;D42,D42-I42,0))))</f>
        <v>0</v>
      </c>
    </row>
    <row r="43" spans="1:10" ht="22.5">
      <c r="A43" s="57" t="s">
        <v>245</v>
      </c>
      <c r="B43" s="52" t="s">
        <v>66</v>
      </c>
      <c r="C43" s="45" t="s">
        <v>65</v>
      </c>
      <c r="D43" s="126"/>
      <c r="E43" s="126"/>
      <c r="F43" s="127"/>
      <c r="G43" s="127"/>
      <c r="H43" s="127"/>
      <c r="I43" s="132">
        <f>SUM(E43:H43)</f>
        <v>0</v>
      </c>
      <c r="J43" s="133">
        <f>IF(IF(D43="",0,D43)=0,0,(IF(D43&gt;0,IF(I43&gt;D43,0,D43-I43),IF(I43&gt;D43,D43-I43,0))))</f>
        <v>0</v>
      </c>
    </row>
    <row r="44" spans="1:10">
      <c r="A44" s="57" t="s">
        <v>246</v>
      </c>
      <c r="B44" s="52" t="s">
        <v>67</v>
      </c>
      <c r="C44" s="45" t="s">
        <v>65</v>
      </c>
      <c r="D44" s="126"/>
      <c r="E44" s="126"/>
      <c r="F44" s="127"/>
      <c r="G44" s="127"/>
      <c r="H44" s="127"/>
      <c r="I44" s="132">
        <f>SUM(E44:H44)</f>
        <v>0</v>
      </c>
      <c r="J44" s="133">
        <f>IF(IF(D44="",0,D44)=0,0,(IF(D44&gt;0,IF(I44&gt;D44,0,D44-I44),IF(I44&gt;D44,D44-I44,0))))</f>
        <v>0</v>
      </c>
    </row>
    <row r="45" spans="1:10" ht="13.5" thickBot="1">
      <c r="A45" s="58" t="s">
        <v>247</v>
      </c>
      <c r="B45" s="59" t="s">
        <v>68</v>
      </c>
      <c r="C45" s="60" t="s">
        <v>65</v>
      </c>
      <c r="D45" s="121"/>
      <c r="E45" s="121"/>
      <c r="F45" s="121"/>
      <c r="G45" s="121"/>
      <c r="H45" s="121"/>
      <c r="I45" s="134">
        <f>SUM(E45:H45)</f>
        <v>0</v>
      </c>
      <c r="J45" s="156">
        <f>IF(IF(D45="",0,D45)=0,0,(IF(D45&gt;0,IF(I45&gt;D45,0,D45-I45),IF(I45&gt;D45,D45-I45,0))))</f>
        <v>0</v>
      </c>
    </row>
    <row r="46" spans="1:10" ht="15.95" customHeight="1">
      <c r="A46" s="199" t="s">
        <v>69</v>
      </c>
      <c r="B46" s="199"/>
      <c r="C46" s="199"/>
      <c r="D46" s="199"/>
      <c r="E46" s="199"/>
      <c r="F46" s="199"/>
      <c r="G46" s="199"/>
      <c r="H46" s="199"/>
      <c r="I46" s="5"/>
      <c r="J46" s="14" t="s">
        <v>239</v>
      </c>
    </row>
    <row r="47" spans="1:10" ht="4.5" customHeight="1">
      <c r="A47" s="15"/>
      <c r="B47" s="15"/>
      <c r="C47" s="15"/>
      <c r="D47" s="17"/>
      <c r="E47" s="17"/>
      <c r="F47" s="17"/>
      <c r="G47" s="17"/>
      <c r="H47" s="17"/>
      <c r="I47" s="17"/>
      <c r="J47" s="18"/>
    </row>
    <row r="48" spans="1:10" ht="13.5" customHeight="1">
      <c r="A48" s="19"/>
      <c r="B48" s="20"/>
      <c r="C48" s="20"/>
      <c r="D48" s="21"/>
      <c r="E48" s="207" t="s">
        <v>253</v>
      </c>
      <c r="F48" s="208"/>
      <c r="G48" s="208"/>
      <c r="H48" s="208"/>
      <c r="I48" s="209"/>
      <c r="J48" s="22"/>
    </row>
    <row r="49" spans="1:10" ht="9.9499999999999993" customHeight="1">
      <c r="A49" s="20" t="s">
        <v>13</v>
      </c>
      <c r="B49" s="20" t="s">
        <v>14</v>
      </c>
      <c r="C49" s="20" t="s">
        <v>15</v>
      </c>
      <c r="D49" s="21" t="s">
        <v>16</v>
      </c>
      <c r="E49" s="23" t="s">
        <v>17</v>
      </c>
      <c r="F49" s="24" t="s">
        <v>17</v>
      </c>
      <c r="G49" s="25" t="s">
        <v>17</v>
      </c>
      <c r="H49" s="25"/>
      <c r="I49" s="26"/>
      <c r="J49" s="22" t="s">
        <v>18</v>
      </c>
    </row>
    <row r="50" spans="1:10" ht="9.9499999999999993" customHeight="1">
      <c r="A50" s="19"/>
      <c r="B50" s="20" t="s">
        <v>19</v>
      </c>
      <c r="C50" s="20" t="s">
        <v>20</v>
      </c>
      <c r="D50" s="21" t="s">
        <v>21</v>
      </c>
      <c r="E50" s="27" t="s">
        <v>22</v>
      </c>
      <c r="F50" s="21" t="s">
        <v>23</v>
      </c>
      <c r="G50" s="21" t="s">
        <v>24</v>
      </c>
      <c r="H50" s="21" t="s">
        <v>25</v>
      </c>
      <c r="I50" s="21" t="s">
        <v>26</v>
      </c>
      <c r="J50" s="22" t="s">
        <v>21</v>
      </c>
    </row>
    <row r="51" spans="1:10" ht="9.9499999999999993" customHeight="1">
      <c r="A51" s="19"/>
      <c r="B51" s="20" t="s">
        <v>27</v>
      </c>
      <c r="C51" s="20" t="s">
        <v>28</v>
      </c>
      <c r="D51" s="21" t="s">
        <v>29</v>
      </c>
      <c r="E51" s="27" t="s">
        <v>30</v>
      </c>
      <c r="F51" s="21" t="s">
        <v>30</v>
      </c>
      <c r="G51" s="21" t="s">
        <v>31</v>
      </c>
      <c r="H51" s="21" t="s">
        <v>32</v>
      </c>
      <c r="I51" s="21"/>
      <c r="J51" s="22" t="s">
        <v>29</v>
      </c>
    </row>
    <row r="52" spans="1:10" ht="13.5" thickBot="1">
      <c r="A52" s="28">
        <v>1</v>
      </c>
      <c r="B52" s="29">
        <v>2</v>
      </c>
      <c r="C52" s="29">
        <v>3</v>
      </c>
      <c r="D52" s="30" t="s">
        <v>33</v>
      </c>
      <c r="E52" s="31" t="s">
        <v>34</v>
      </c>
      <c r="F52" s="30" t="s">
        <v>35</v>
      </c>
      <c r="G52" s="30" t="s">
        <v>36</v>
      </c>
      <c r="H52" s="30" t="s">
        <v>37</v>
      </c>
      <c r="I52" s="30" t="s">
        <v>38</v>
      </c>
      <c r="J52" s="32" t="s">
        <v>39</v>
      </c>
    </row>
    <row r="53" spans="1:10">
      <c r="A53" s="42" t="s">
        <v>273</v>
      </c>
      <c r="B53" s="67" t="s">
        <v>70</v>
      </c>
      <c r="C53" s="68"/>
      <c r="D53" s="122">
        <f t="shared" ref="D53:J53" si="7">D55+D60+D68+D72+D83+D87+D91+D92+D98</f>
        <v>31502065.789999999</v>
      </c>
      <c r="E53" s="122">
        <f t="shared" si="7"/>
        <v>30211602.359999999</v>
      </c>
      <c r="F53" s="122">
        <f t="shared" si="7"/>
        <v>0</v>
      </c>
      <c r="G53" s="122">
        <f t="shared" si="7"/>
        <v>0</v>
      </c>
      <c r="H53" s="122">
        <f t="shared" si="7"/>
        <v>0</v>
      </c>
      <c r="I53" s="122">
        <f t="shared" si="7"/>
        <v>30211602.359999999</v>
      </c>
      <c r="J53" s="123">
        <f t="shared" si="7"/>
        <v>1290463.43</v>
      </c>
    </row>
    <row r="54" spans="1:10" ht="9.9499999999999993" customHeight="1">
      <c r="A54" s="61" t="s">
        <v>71</v>
      </c>
      <c r="B54" s="62"/>
      <c r="C54" s="63"/>
      <c r="D54" s="91"/>
      <c r="E54" s="92"/>
      <c r="F54" s="91"/>
      <c r="G54" s="91"/>
      <c r="H54" s="91"/>
      <c r="I54" s="91"/>
      <c r="J54" s="93"/>
    </row>
    <row r="55" spans="1:10" ht="24">
      <c r="A55" s="53" t="s">
        <v>72</v>
      </c>
      <c r="B55" s="69" t="s">
        <v>73</v>
      </c>
      <c r="C55" s="45" t="s">
        <v>74</v>
      </c>
      <c r="D55" s="135">
        <f t="shared" ref="D55:J55" si="8">SUM(D57:D59)</f>
        <v>23706746.780000001</v>
      </c>
      <c r="E55" s="135">
        <f t="shared" si="8"/>
        <v>23686435.43</v>
      </c>
      <c r="F55" s="135">
        <f t="shared" si="8"/>
        <v>0</v>
      </c>
      <c r="G55" s="135">
        <f t="shared" si="8"/>
        <v>0</v>
      </c>
      <c r="H55" s="135">
        <f t="shared" si="8"/>
        <v>0</v>
      </c>
      <c r="I55" s="135">
        <f t="shared" si="8"/>
        <v>23686435.43</v>
      </c>
      <c r="J55" s="136">
        <f t="shared" si="8"/>
        <v>20311.349999999999</v>
      </c>
    </row>
    <row r="56" spans="1:10" ht="9.9499999999999993" customHeight="1">
      <c r="A56" s="64" t="s">
        <v>53</v>
      </c>
      <c r="B56" s="47"/>
      <c r="C56" s="65"/>
      <c r="D56" s="88"/>
      <c r="E56" s="89"/>
      <c r="F56" s="88"/>
      <c r="G56" s="88"/>
      <c r="H56" s="88"/>
      <c r="I56" s="88"/>
      <c r="J56" s="90"/>
    </row>
    <row r="57" spans="1:10">
      <c r="A57" s="51" t="s">
        <v>75</v>
      </c>
      <c r="B57" s="52" t="s">
        <v>76</v>
      </c>
      <c r="C57" s="70" t="s">
        <v>77</v>
      </c>
      <c r="D57" s="127">
        <v>18207708.050000001</v>
      </c>
      <c r="E57" s="126">
        <v>18207221.57</v>
      </c>
      <c r="F57" s="127"/>
      <c r="G57" s="127"/>
      <c r="H57" s="127"/>
      <c r="I57" s="128">
        <f>SUM(E57:H57)</f>
        <v>18207221.57</v>
      </c>
      <c r="J57" s="129">
        <f>IF(IF(D57="",0,D57)=0,0,(IF(D57&gt;0,IF(I57&gt;D57,0,D57-I57),IF(I57&gt;D57,D57-I57,0))))</f>
        <v>486.48</v>
      </c>
    </row>
    <row r="58" spans="1:10">
      <c r="A58" s="57" t="s">
        <v>268</v>
      </c>
      <c r="B58" s="50" t="s">
        <v>78</v>
      </c>
      <c r="C58" s="70" t="s">
        <v>79</v>
      </c>
      <c r="D58" s="127">
        <v>2900</v>
      </c>
      <c r="E58" s="126">
        <v>2900</v>
      </c>
      <c r="F58" s="127"/>
      <c r="G58" s="127"/>
      <c r="H58" s="127"/>
      <c r="I58" s="128">
        <f>SUM(E58:H58)</f>
        <v>2900</v>
      </c>
      <c r="J58" s="129">
        <f>IF(IF(D58="",0,D58)=0,0,(IF(D58&gt;0,IF(I58&gt;D58,0,D58-I58),IF(I58&gt;D58,D58-I58,0))))</f>
        <v>0</v>
      </c>
    </row>
    <row r="59" spans="1:10">
      <c r="A59" s="57" t="s">
        <v>80</v>
      </c>
      <c r="B59" s="50" t="s">
        <v>81</v>
      </c>
      <c r="C59" s="70" t="s">
        <v>82</v>
      </c>
      <c r="D59" s="127">
        <v>5496138.7300000004</v>
      </c>
      <c r="E59" s="126">
        <v>5476313.8600000003</v>
      </c>
      <c r="F59" s="127"/>
      <c r="G59" s="127"/>
      <c r="H59" s="127"/>
      <c r="I59" s="128">
        <f>SUM(E59:H59)</f>
        <v>5476313.8600000003</v>
      </c>
      <c r="J59" s="129">
        <f>IF(IF(D59="",0,D59)=0,0,(IF(D59&gt;0,IF(I59&gt;D59,0,D59-I59),IF(I59&gt;D59,D59-I59,0))))</f>
        <v>19824.87</v>
      </c>
    </row>
    <row r="60" spans="1:10">
      <c r="A60" s="53" t="s">
        <v>83</v>
      </c>
      <c r="B60" s="50" t="s">
        <v>84</v>
      </c>
      <c r="C60" s="70" t="s">
        <v>85</v>
      </c>
      <c r="D60" s="135">
        <f t="shared" ref="D60:J60" si="9">SUM(D62:D67)</f>
        <v>6221781.5800000001</v>
      </c>
      <c r="E60" s="135">
        <f t="shared" si="9"/>
        <v>4951691.8499999996</v>
      </c>
      <c r="F60" s="135">
        <f t="shared" si="9"/>
        <v>0</v>
      </c>
      <c r="G60" s="135">
        <f t="shared" si="9"/>
        <v>0</v>
      </c>
      <c r="H60" s="135">
        <f t="shared" si="9"/>
        <v>0</v>
      </c>
      <c r="I60" s="135">
        <f t="shared" si="9"/>
        <v>4951691.8499999996</v>
      </c>
      <c r="J60" s="125">
        <f t="shared" si="9"/>
        <v>1270089.73</v>
      </c>
    </row>
    <row r="61" spans="1:10" ht="9.9499999999999993" customHeight="1">
      <c r="A61" s="64" t="s">
        <v>53</v>
      </c>
      <c r="B61" s="47"/>
      <c r="C61" s="65"/>
      <c r="D61" s="88"/>
      <c r="E61" s="89"/>
      <c r="F61" s="88"/>
      <c r="G61" s="88"/>
      <c r="H61" s="88"/>
      <c r="I61" s="88"/>
      <c r="J61" s="90"/>
    </row>
    <row r="62" spans="1:10">
      <c r="A62" s="51" t="s">
        <v>86</v>
      </c>
      <c r="B62" s="52" t="s">
        <v>87</v>
      </c>
      <c r="C62" s="70" t="s">
        <v>88</v>
      </c>
      <c r="D62" s="127">
        <v>88417.54</v>
      </c>
      <c r="E62" s="126">
        <v>88269.17</v>
      </c>
      <c r="F62" s="127"/>
      <c r="G62" s="127"/>
      <c r="H62" s="127"/>
      <c r="I62" s="128">
        <f t="shared" ref="I62:I67" si="10">SUM(E62:H62)</f>
        <v>88269.17</v>
      </c>
      <c r="J62" s="129">
        <f t="shared" ref="J62:J67" si="11">IF(IF(D62="",0,D62)=0,0,(IF(D62&gt;0,IF(I62&gt;D62,0,D62-I62),IF(I62&gt;D62,D62-I62,0))))</f>
        <v>148.37</v>
      </c>
    </row>
    <row r="63" spans="1:10">
      <c r="A63" s="57" t="s">
        <v>89</v>
      </c>
      <c r="B63" s="50" t="s">
        <v>90</v>
      </c>
      <c r="C63" s="70" t="s">
        <v>91</v>
      </c>
      <c r="D63" s="127">
        <v>8521.4599999999991</v>
      </c>
      <c r="E63" s="126">
        <v>8521.4599999999991</v>
      </c>
      <c r="F63" s="127"/>
      <c r="G63" s="127"/>
      <c r="H63" s="127"/>
      <c r="I63" s="128">
        <f t="shared" si="10"/>
        <v>8521.4599999999991</v>
      </c>
      <c r="J63" s="129">
        <f t="shared" si="11"/>
        <v>0</v>
      </c>
    </row>
    <row r="64" spans="1:10">
      <c r="A64" s="57" t="s">
        <v>92</v>
      </c>
      <c r="B64" s="50" t="s">
        <v>93</v>
      </c>
      <c r="C64" s="70" t="s">
        <v>94</v>
      </c>
      <c r="D64" s="127">
        <v>2141253.88</v>
      </c>
      <c r="E64" s="126">
        <v>953489.15</v>
      </c>
      <c r="F64" s="127"/>
      <c r="G64" s="127"/>
      <c r="H64" s="127"/>
      <c r="I64" s="128">
        <f t="shared" si="10"/>
        <v>953489.15</v>
      </c>
      <c r="J64" s="129">
        <f t="shared" si="11"/>
        <v>1187764.73</v>
      </c>
    </row>
    <row r="65" spans="1:10">
      <c r="A65" s="57" t="s">
        <v>95</v>
      </c>
      <c r="B65" s="50" t="s">
        <v>96</v>
      </c>
      <c r="C65" s="70" t="s">
        <v>97</v>
      </c>
      <c r="D65" s="127"/>
      <c r="E65" s="126"/>
      <c r="F65" s="127"/>
      <c r="G65" s="127"/>
      <c r="H65" s="127"/>
      <c r="I65" s="128">
        <f t="shared" si="10"/>
        <v>0</v>
      </c>
      <c r="J65" s="129">
        <f t="shared" si="11"/>
        <v>0</v>
      </c>
    </row>
    <row r="66" spans="1:10">
      <c r="A66" s="57" t="s">
        <v>98</v>
      </c>
      <c r="B66" s="50" t="s">
        <v>99</v>
      </c>
      <c r="C66" s="70" t="s">
        <v>100</v>
      </c>
      <c r="D66" s="127">
        <v>1522332.42</v>
      </c>
      <c r="E66" s="126">
        <v>1522092.68</v>
      </c>
      <c r="F66" s="127"/>
      <c r="G66" s="127"/>
      <c r="H66" s="127"/>
      <c r="I66" s="128">
        <f t="shared" si="10"/>
        <v>1522092.68</v>
      </c>
      <c r="J66" s="129">
        <f t="shared" si="11"/>
        <v>239.74</v>
      </c>
    </row>
    <row r="67" spans="1:10">
      <c r="A67" s="57" t="s">
        <v>101</v>
      </c>
      <c r="B67" s="50" t="s">
        <v>102</v>
      </c>
      <c r="C67" s="70" t="s">
        <v>103</v>
      </c>
      <c r="D67" s="127">
        <v>2461256.2799999998</v>
      </c>
      <c r="E67" s="126">
        <v>2379319.39</v>
      </c>
      <c r="F67" s="127"/>
      <c r="G67" s="127"/>
      <c r="H67" s="127"/>
      <c r="I67" s="128">
        <f t="shared" si="10"/>
        <v>2379319.39</v>
      </c>
      <c r="J67" s="129">
        <f t="shared" si="11"/>
        <v>81936.89</v>
      </c>
    </row>
    <row r="68" spans="1:10">
      <c r="A68" s="71" t="s">
        <v>282</v>
      </c>
      <c r="B68" s="47" t="s">
        <v>104</v>
      </c>
      <c r="C68" s="65" t="s">
        <v>105</v>
      </c>
      <c r="D68" s="135">
        <f t="shared" ref="D68:J68" si="12">SUM(D70:D71)</f>
        <v>0</v>
      </c>
      <c r="E68" s="135">
        <f t="shared" si="12"/>
        <v>0</v>
      </c>
      <c r="F68" s="135">
        <f t="shared" si="12"/>
        <v>0</v>
      </c>
      <c r="G68" s="135">
        <f t="shared" si="12"/>
        <v>0</v>
      </c>
      <c r="H68" s="135">
        <f t="shared" si="12"/>
        <v>0</v>
      </c>
      <c r="I68" s="135">
        <f t="shared" si="12"/>
        <v>0</v>
      </c>
      <c r="J68" s="125">
        <f t="shared" si="12"/>
        <v>0</v>
      </c>
    </row>
    <row r="69" spans="1:10" ht="9.9499999999999993" customHeight="1">
      <c r="A69" s="64" t="s">
        <v>53</v>
      </c>
      <c r="B69" s="47"/>
      <c r="C69" s="66"/>
      <c r="D69" s="88"/>
      <c r="E69" s="89"/>
      <c r="F69" s="88"/>
      <c r="G69" s="88"/>
      <c r="H69" s="88"/>
      <c r="I69" s="88"/>
      <c r="J69" s="90"/>
    </row>
    <row r="70" spans="1:10" ht="22.5">
      <c r="A70" s="51" t="s">
        <v>106</v>
      </c>
      <c r="B70" s="52" t="s">
        <v>107</v>
      </c>
      <c r="C70" s="70" t="s">
        <v>108</v>
      </c>
      <c r="D70" s="127"/>
      <c r="E70" s="126"/>
      <c r="F70" s="127"/>
      <c r="G70" s="127"/>
      <c r="H70" s="127"/>
      <c r="I70" s="128">
        <f>SUM(E70:H70)</f>
        <v>0</v>
      </c>
      <c r="J70" s="129">
        <f>IF(IF(D70="",0,D70)=0,0,(IF(D70&gt;0,IF(I70&gt;D70,0,D70-I70),IF(I70&gt;D70,D70-I70,0))))</f>
        <v>0</v>
      </c>
    </row>
    <row r="71" spans="1:10" ht="22.5">
      <c r="A71" s="57" t="s">
        <v>109</v>
      </c>
      <c r="B71" s="50" t="s">
        <v>110</v>
      </c>
      <c r="C71" s="70" t="s">
        <v>111</v>
      </c>
      <c r="D71" s="127"/>
      <c r="E71" s="126"/>
      <c r="F71" s="127"/>
      <c r="G71" s="127"/>
      <c r="H71" s="127"/>
      <c r="I71" s="128">
        <f>SUM(E71:H71)</f>
        <v>0</v>
      </c>
      <c r="J71" s="129">
        <f>IF(IF(D71="",0,D71)=0,0,(IF(D71&gt;0,IF(I71&gt;D71,0,D71-I71),IF(I71&gt;D71,D71-I71,0))))</f>
        <v>0</v>
      </c>
    </row>
    <row r="72" spans="1:10">
      <c r="A72" s="49" t="s">
        <v>283</v>
      </c>
      <c r="B72" s="50" t="s">
        <v>74</v>
      </c>
      <c r="C72" s="70" t="s">
        <v>112</v>
      </c>
      <c r="D72" s="135">
        <f t="shared" ref="D72:J72" si="13">SUM(D74:D75)</f>
        <v>0</v>
      </c>
      <c r="E72" s="135">
        <f t="shared" si="13"/>
        <v>0</v>
      </c>
      <c r="F72" s="135">
        <f t="shared" si="13"/>
        <v>0</v>
      </c>
      <c r="G72" s="135">
        <f t="shared" si="13"/>
        <v>0</v>
      </c>
      <c r="H72" s="135">
        <f t="shared" si="13"/>
        <v>0</v>
      </c>
      <c r="I72" s="135">
        <f t="shared" si="13"/>
        <v>0</v>
      </c>
      <c r="J72" s="125">
        <f t="shared" si="13"/>
        <v>0</v>
      </c>
    </row>
    <row r="73" spans="1:10" ht="9.9499999999999993" customHeight="1">
      <c r="A73" s="64" t="s">
        <v>53</v>
      </c>
      <c r="B73" s="47"/>
      <c r="C73" s="65"/>
      <c r="D73" s="88"/>
      <c r="E73" s="89"/>
      <c r="F73" s="88"/>
      <c r="G73" s="88"/>
      <c r="H73" s="88"/>
      <c r="I73" s="88"/>
      <c r="J73" s="90"/>
    </row>
    <row r="74" spans="1:10" ht="33.75">
      <c r="A74" s="51" t="s">
        <v>113</v>
      </c>
      <c r="B74" s="52" t="s">
        <v>77</v>
      </c>
      <c r="C74" s="70" t="s">
        <v>114</v>
      </c>
      <c r="D74" s="127"/>
      <c r="E74" s="126"/>
      <c r="F74" s="127"/>
      <c r="G74" s="127"/>
      <c r="H74" s="127"/>
      <c r="I74" s="128">
        <f>SUM(E74:H74)</f>
        <v>0</v>
      </c>
      <c r="J74" s="129">
        <f>IF(IF(D74="",0,D74)=0,0,(IF(D74&gt;0,IF(I74&gt;D74,0,D74-I74),IF(I74&gt;D74,D74-I74,0))))</f>
        <v>0</v>
      </c>
    </row>
    <row r="75" spans="1:10" ht="34.5" thickBot="1">
      <c r="A75" s="51" t="s">
        <v>115</v>
      </c>
      <c r="B75" s="104" t="s">
        <v>79</v>
      </c>
      <c r="C75" s="183" t="s">
        <v>116</v>
      </c>
      <c r="D75" s="121"/>
      <c r="E75" s="142"/>
      <c r="F75" s="121"/>
      <c r="G75" s="121"/>
      <c r="H75" s="121"/>
      <c r="I75" s="143">
        <f>SUM(E75:H75)</f>
        <v>0</v>
      </c>
      <c r="J75" s="144">
        <f>IF(IF(D75="",0,D75)=0,0,(IF(D75&gt;0,IF(I75&gt;D75,0,D75-I75),IF(I75&gt;D75,D75-I75,0))))</f>
        <v>0</v>
      </c>
    </row>
    <row r="76" spans="1:10" ht="15.95" customHeight="1">
      <c r="A76"/>
      <c r="B76" s="12"/>
      <c r="C76" s="12"/>
      <c r="D76" s="12"/>
      <c r="E76" s="5"/>
      <c r="F76" s="5"/>
      <c r="G76" s="5"/>
      <c r="H76" s="5"/>
      <c r="I76" s="5"/>
      <c r="J76" s="14" t="s">
        <v>238</v>
      </c>
    </row>
    <row r="77" spans="1:10" ht="7.5" customHeight="1">
      <c r="A77" s="15"/>
      <c r="B77" s="15"/>
      <c r="C77" s="15"/>
      <c r="D77" s="17"/>
      <c r="E77" s="17"/>
      <c r="F77" s="17"/>
      <c r="G77" s="17"/>
      <c r="H77" s="17"/>
      <c r="I77" s="17"/>
      <c r="J77" s="18"/>
    </row>
    <row r="78" spans="1:10" ht="13.5" customHeight="1">
      <c r="A78" s="19"/>
      <c r="B78" s="20"/>
      <c r="C78" s="20"/>
      <c r="D78" s="21"/>
      <c r="E78" s="207" t="s">
        <v>253</v>
      </c>
      <c r="F78" s="208"/>
      <c r="G78" s="208"/>
      <c r="H78" s="208"/>
      <c r="I78" s="209"/>
      <c r="J78" s="22"/>
    </row>
    <row r="79" spans="1:10" ht="9.9499999999999993" customHeight="1">
      <c r="A79" s="20" t="s">
        <v>13</v>
      </c>
      <c r="B79" s="20" t="s">
        <v>14</v>
      </c>
      <c r="C79" s="20" t="s">
        <v>15</v>
      </c>
      <c r="D79" s="21" t="s">
        <v>16</v>
      </c>
      <c r="E79" s="23" t="s">
        <v>17</v>
      </c>
      <c r="F79" s="24" t="s">
        <v>17</v>
      </c>
      <c r="G79" s="25" t="s">
        <v>17</v>
      </c>
      <c r="H79" s="25"/>
      <c r="I79" s="26"/>
      <c r="J79" s="22" t="s">
        <v>18</v>
      </c>
    </row>
    <row r="80" spans="1:10" ht="9.9499999999999993" customHeight="1">
      <c r="A80" s="19"/>
      <c r="B80" s="20" t="s">
        <v>19</v>
      </c>
      <c r="C80" s="20" t="s">
        <v>20</v>
      </c>
      <c r="D80" s="21" t="s">
        <v>21</v>
      </c>
      <c r="E80" s="27" t="s">
        <v>22</v>
      </c>
      <c r="F80" s="21" t="s">
        <v>23</v>
      </c>
      <c r="G80" s="21" t="s">
        <v>24</v>
      </c>
      <c r="H80" s="21" t="s">
        <v>25</v>
      </c>
      <c r="I80" s="21" t="s">
        <v>26</v>
      </c>
      <c r="J80" s="22" t="s">
        <v>21</v>
      </c>
    </row>
    <row r="81" spans="1:10" ht="9.9499999999999993" customHeight="1">
      <c r="A81" s="19"/>
      <c r="B81" s="20" t="s">
        <v>27</v>
      </c>
      <c r="C81" s="20" t="s">
        <v>28</v>
      </c>
      <c r="D81" s="21" t="s">
        <v>29</v>
      </c>
      <c r="E81" s="27" t="s">
        <v>30</v>
      </c>
      <c r="F81" s="21" t="s">
        <v>30</v>
      </c>
      <c r="G81" s="21" t="s">
        <v>31</v>
      </c>
      <c r="H81" s="21" t="s">
        <v>32</v>
      </c>
      <c r="I81" s="21"/>
      <c r="J81" s="22" t="s">
        <v>29</v>
      </c>
    </row>
    <row r="82" spans="1:10" ht="13.5" thickBot="1">
      <c r="A82" s="28">
        <v>1</v>
      </c>
      <c r="B82" s="29">
        <v>2</v>
      </c>
      <c r="C82" s="29">
        <v>3</v>
      </c>
      <c r="D82" s="30" t="s">
        <v>33</v>
      </c>
      <c r="E82" s="31" t="s">
        <v>34</v>
      </c>
      <c r="F82" s="30" t="s">
        <v>35</v>
      </c>
      <c r="G82" s="30" t="s">
        <v>36</v>
      </c>
      <c r="H82" s="30" t="s">
        <v>37</v>
      </c>
      <c r="I82" s="30" t="s">
        <v>38</v>
      </c>
      <c r="J82" s="32" t="s">
        <v>39</v>
      </c>
    </row>
    <row r="83" spans="1:10">
      <c r="A83" s="49" t="s">
        <v>279</v>
      </c>
      <c r="B83" s="52" t="s">
        <v>105</v>
      </c>
      <c r="C83" s="70" t="s">
        <v>117</v>
      </c>
      <c r="D83" s="137">
        <f t="shared" ref="D83:J83" si="14">SUM(D85:D86)</f>
        <v>0</v>
      </c>
      <c r="E83" s="137">
        <f t="shared" si="14"/>
        <v>0</v>
      </c>
      <c r="F83" s="137">
        <f t="shared" si="14"/>
        <v>0</v>
      </c>
      <c r="G83" s="137">
        <f t="shared" si="14"/>
        <v>0</v>
      </c>
      <c r="H83" s="137">
        <f t="shared" si="14"/>
        <v>0</v>
      </c>
      <c r="I83" s="137">
        <f t="shared" si="14"/>
        <v>0</v>
      </c>
      <c r="J83" s="138">
        <f t="shared" si="14"/>
        <v>0</v>
      </c>
    </row>
    <row r="84" spans="1:10" ht="9.9499999999999993" customHeight="1">
      <c r="A84" s="46" t="s">
        <v>53</v>
      </c>
      <c r="B84" s="47"/>
      <c r="C84" s="66"/>
      <c r="D84" s="88"/>
      <c r="E84" s="89"/>
      <c r="F84" s="88"/>
      <c r="G84" s="88"/>
      <c r="H84" s="88"/>
      <c r="I84" s="88"/>
      <c r="J84" s="90"/>
    </row>
    <row r="85" spans="1:10" ht="22.5">
      <c r="A85" s="51" t="s">
        <v>118</v>
      </c>
      <c r="B85" s="52" t="s">
        <v>111</v>
      </c>
      <c r="C85" s="70" t="s">
        <v>119</v>
      </c>
      <c r="D85" s="127"/>
      <c r="E85" s="126"/>
      <c r="F85" s="127"/>
      <c r="G85" s="127"/>
      <c r="H85" s="127"/>
      <c r="I85" s="128">
        <f>SUM(E85:H85)</f>
        <v>0</v>
      </c>
      <c r="J85" s="129">
        <f>IF(IF(D85="",0,D85)=0,0,(IF(D85&gt;0,IF(I85&gt;D85,0,D85-I85),IF(I85&gt;D85,D85-I85,0))))</f>
        <v>0</v>
      </c>
    </row>
    <row r="86" spans="1:10">
      <c r="A86" s="51" t="s">
        <v>120</v>
      </c>
      <c r="B86" s="50" t="s">
        <v>121</v>
      </c>
      <c r="C86" s="72" t="s">
        <v>122</v>
      </c>
      <c r="D86" s="127"/>
      <c r="E86" s="126"/>
      <c r="F86" s="127"/>
      <c r="G86" s="127"/>
      <c r="H86" s="127"/>
      <c r="I86" s="128">
        <f>SUM(E86:H86)</f>
        <v>0</v>
      </c>
      <c r="J86" s="129">
        <f>IF(IF(D86="",0,D86)=0,0,(IF(D86&gt;0,IF(I86&gt;D86,0,D86-I86),IF(I86&gt;D86,D86-I86,0))))</f>
        <v>0</v>
      </c>
    </row>
    <row r="87" spans="1:10">
      <c r="A87" s="49" t="s">
        <v>280</v>
      </c>
      <c r="B87" s="50" t="s">
        <v>112</v>
      </c>
      <c r="C87" s="70" t="s">
        <v>123</v>
      </c>
      <c r="D87" s="139">
        <f t="shared" ref="D87:J87" si="15">SUM(D89:D90)</f>
        <v>0</v>
      </c>
      <c r="E87" s="139">
        <f t="shared" si="15"/>
        <v>0</v>
      </c>
      <c r="F87" s="139">
        <f t="shared" si="15"/>
        <v>0</v>
      </c>
      <c r="G87" s="139">
        <f t="shared" si="15"/>
        <v>0</v>
      </c>
      <c r="H87" s="139">
        <f t="shared" si="15"/>
        <v>0</v>
      </c>
      <c r="I87" s="139">
        <f t="shared" si="15"/>
        <v>0</v>
      </c>
      <c r="J87" s="125">
        <f t="shared" si="15"/>
        <v>0</v>
      </c>
    </row>
    <row r="88" spans="1:10" ht="9.9499999999999993" customHeight="1">
      <c r="A88" s="46" t="s">
        <v>53</v>
      </c>
      <c r="B88" s="47"/>
      <c r="C88" s="66"/>
      <c r="D88" s="88"/>
      <c r="E88" s="89"/>
      <c r="F88" s="88"/>
      <c r="G88" s="88"/>
      <c r="H88" s="88"/>
      <c r="I88" s="88"/>
      <c r="J88" s="90"/>
    </row>
    <row r="89" spans="1:10">
      <c r="A89" s="51" t="s">
        <v>124</v>
      </c>
      <c r="B89" s="52" t="s">
        <v>116</v>
      </c>
      <c r="C89" s="70" t="s">
        <v>125</v>
      </c>
      <c r="D89" s="127"/>
      <c r="E89" s="126"/>
      <c r="F89" s="127"/>
      <c r="G89" s="127"/>
      <c r="H89" s="127"/>
      <c r="I89" s="128">
        <f>SUM(E89:H89)</f>
        <v>0</v>
      </c>
      <c r="J89" s="129">
        <f>IF(IF(D89="",0,D89)=0,0,(IF(D89&gt;0,IF(I89&gt;D89,0,D89-I89),IF(I89&gt;D89,D89-I89,0))))</f>
        <v>0</v>
      </c>
    </row>
    <row r="90" spans="1:10" ht="33.75">
      <c r="A90" s="51" t="s">
        <v>126</v>
      </c>
      <c r="B90" s="52" t="s">
        <v>127</v>
      </c>
      <c r="C90" s="70" t="s">
        <v>128</v>
      </c>
      <c r="D90" s="127"/>
      <c r="E90" s="126"/>
      <c r="F90" s="127"/>
      <c r="G90" s="127"/>
      <c r="H90" s="127"/>
      <c r="I90" s="128">
        <f>SUM(E90:H90)</f>
        <v>0</v>
      </c>
      <c r="J90" s="129">
        <f>IF(IF(D90="",0,D90)=0,0,(IF(D90&gt;0,IF(I90&gt;D90,0,D90-I90),IF(I90&gt;D90,D90-I90,0))))</f>
        <v>0</v>
      </c>
    </row>
    <row r="91" spans="1:10">
      <c r="A91" s="55" t="s">
        <v>276</v>
      </c>
      <c r="B91" s="50" t="s">
        <v>117</v>
      </c>
      <c r="C91" s="72" t="s">
        <v>129</v>
      </c>
      <c r="D91" s="140">
        <v>29778.55</v>
      </c>
      <c r="E91" s="126">
        <v>29776.52</v>
      </c>
      <c r="F91" s="127"/>
      <c r="G91" s="127"/>
      <c r="H91" s="127"/>
      <c r="I91" s="128">
        <f>SUM(E91:H91)</f>
        <v>29776.52</v>
      </c>
      <c r="J91" s="129">
        <f>IF(IF(D91="",0,D91)=0,0,(IF(D91&gt;0,IF(I91&gt;D91,0,D91-I91),IF(I91&gt;D91,D91-I91,0))))</f>
        <v>2.0299999999999998</v>
      </c>
    </row>
    <row r="92" spans="1:10" ht="24">
      <c r="A92" s="53" t="s">
        <v>270</v>
      </c>
      <c r="B92" s="52" t="s">
        <v>123</v>
      </c>
      <c r="C92" s="70" t="s">
        <v>130</v>
      </c>
      <c r="D92" s="135">
        <f t="shared" ref="D92:J92" si="16">SUM(D94:D97)</f>
        <v>1543758.88</v>
      </c>
      <c r="E92" s="135">
        <f t="shared" si="16"/>
        <v>1543698.56</v>
      </c>
      <c r="F92" s="135">
        <f t="shared" si="16"/>
        <v>0</v>
      </c>
      <c r="G92" s="135">
        <f t="shared" si="16"/>
        <v>0</v>
      </c>
      <c r="H92" s="135">
        <f t="shared" si="16"/>
        <v>0</v>
      </c>
      <c r="I92" s="135">
        <f t="shared" si="16"/>
        <v>1543698.56</v>
      </c>
      <c r="J92" s="125">
        <f t="shared" si="16"/>
        <v>60.32</v>
      </c>
    </row>
    <row r="93" spans="1:10" ht="9.9499999999999993" customHeight="1">
      <c r="A93" s="46" t="s">
        <v>53</v>
      </c>
      <c r="B93" s="47"/>
      <c r="C93" s="65"/>
      <c r="D93" s="88"/>
      <c r="E93" s="89"/>
      <c r="F93" s="88"/>
      <c r="G93" s="88"/>
      <c r="H93" s="88"/>
      <c r="I93" s="88"/>
      <c r="J93" s="90"/>
    </row>
    <row r="94" spans="1:10">
      <c r="A94" s="73" t="s">
        <v>271</v>
      </c>
      <c r="B94" s="52" t="s">
        <v>131</v>
      </c>
      <c r="C94" s="70" t="s">
        <v>132</v>
      </c>
      <c r="D94" s="127">
        <v>417229.71</v>
      </c>
      <c r="E94" s="126">
        <v>417229.71</v>
      </c>
      <c r="F94" s="127"/>
      <c r="G94" s="127"/>
      <c r="H94" s="127"/>
      <c r="I94" s="128">
        <f>SUM(E94:H94)</f>
        <v>417229.71</v>
      </c>
      <c r="J94" s="129">
        <f>IF(IF(D94="",0,D94)=0,0,(IF(D94&gt;0,IF(I94&gt;D94,0,D94-I94),IF(I94&gt;D94,D94-I94,0))))</f>
        <v>0</v>
      </c>
    </row>
    <row r="95" spans="1:10">
      <c r="A95" s="73" t="s">
        <v>133</v>
      </c>
      <c r="B95" s="52" t="s">
        <v>125</v>
      </c>
      <c r="C95" s="70" t="s">
        <v>134</v>
      </c>
      <c r="D95" s="127"/>
      <c r="E95" s="126"/>
      <c r="F95" s="127"/>
      <c r="G95" s="127"/>
      <c r="H95" s="127"/>
      <c r="I95" s="128">
        <f>SUM(E95:H95)</f>
        <v>0</v>
      </c>
      <c r="J95" s="129">
        <f>IF(IF(D95="",0,D95)=0,0,(IF(D95&gt;0,IF(I95&gt;D95,0,D95-I95),IF(I95&gt;D95,D95-I95,0))))</f>
        <v>0</v>
      </c>
    </row>
    <row r="96" spans="1:10">
      <c r="A96" s="73" t="s">
        <v>135</v>
      </c>
      <c r="B96" s="52" t="s">
        <v>128</v>
      </c>
      <c r="C96" s="70" t="s">
        <v>136</v>
      </c>
      <c r="D96" s="127"/>
      <c r="E96" s="126"/>
      <c r="F96" s="127"/>
      <c r="G96" s="127"/>
      <c r="H96" s="127"/>
      <c r="I96" s="128">
        <f>SUM(E96:H96)</f>
        <v>0</v>
      </c>
      <c r="J96" s="129">
        <f>IF(IF(D96="",0,D96)=0,0,(IF(D96&gt;0,IF(I96&gt;D96,0,D96-I96),IF(I96&gt;D96,D96-I96,0))))</f>
        <v>0</v>
      </c>
    </row>
    <row r="97" spans="1:10">
      <c r="A97" s="73" t="s">
        <v>137</v>
      </c>
      <c r="B97" s="50" t="s">
        <v>138</v>
      </c>
      <c r="C97" s="70" t="s">
        <v>139</v>
      </c>
      <c r="D97" s="127">
        <v>1126529.17</v>
      </c>
      <c r="E97" s="126">
        <v>1126468.8500000001</v>
      </c>
      <c r="F97" s="127"/>
      <c r="G97" s="127"/>
      <c r="H97" s="127"/>
      <c r="I97" s="128">
        <f>SUM(E97:H97)</f>
        <v>1126468.8500000001</v>
      </c>
      <c r="J97" s="129">
        <f>IF(IF(D97="",0,D97)=0,0,(IF(D97&gt;0,IF(I97&gt;D97,0,D97-I97),IF(I97&gt;D97,D97-I97,0))))</f>
        <v>60.32</v>
      </c>
    </row>
    <row r="98" spans="1:10" ht="24">
      <c r="A98" s="53" t="s">
        <v>277</v>
      </c>
      <c r="B98" s="52" t="s">
        <v>140</v>
      </c>
      <c r="C98" s="70" t="s">
        <v>141</v>
      </c>
      <c r="D98" s="141">
        <f t="shared" ref="D98:J98" si="17">SUM(D100:D102)</f>
        <v>0</v>
      </c>
      <c r="E98" s="141">
        <f t="shared" si="17"/>
        <v>0</v>
      </c>
      <c r="F98" s="141">
        <f t="shared" si="17"/>
        <v>0</v>
      </c>
      <c r="G98" s="141">
        <f t="shared" si="17"/>
        <v>0</v>
      </c>
      <c r="H98" s="141">
        <f t="shared" si="17"/>
        <v>0</v>
      </c>
      <c r="I98" s="141">
        <f t="shared" si="17"/>
        <v>0</v>
      </c>
      <c r="J98" s="131">
        <f t="shared" si="17"/>
        <v>0</v>
      </c>
    </row>
    <row r="99" spans="1:10" ht="9.9499999999999993" customHeight="1">
      <c r="A99" s="46" t="s">
        <v>43</v>
      </c>
      <c r="B99" s="47"/>
      <c r="C99" s="65"/>
      <c r="D99" s="88"/>
      <c r="E99" s="89"/>
      <c r="F99" s="88"/>
      <c r="G99" s="88"/>
      <c r="H99" s="88"/>
      <c r="I99" s="88"/>
      <c r="J99" s="90"/>
    </row>
    <row r="100" spans="1:10">
      <c r="A100" s="73" t="s">
        <v>189</v>
      </c>
      <c r="B100" s="52" t="s">
        <v>142</v>
      </c>
      <c r="C100" s="70" t="s">
        <v>143</v>
      </c>
      <c r="D100" s="127"/>
      <c r="E100" s="126"/>
      <c r="F100" s="127"/>
      <c r="G100" s="127"/>
      <c r="H100" s="127"/>
      <c r="I100" s="128">
        <f>SUM(E100:H100)</f>
        <v>0</v>
      </c>
      <c r="J100" s="129">
        <f>IF(IF(D100="",0,D100)=0,0,(IF(D100&gt;0,IF(I100&gt;D100,0,D100-I100),IF(I100&gt;D100,D100-I100,0))))</f>
        <v>0</v>
      </c>
    </row>
    <row r="101" spans="1:10">
      <c r="A101" s="73" t="s">
        <v>144</v>
      </c>
      <c r="B101" s="52" t="s">
        <v>145</v>
      </c>
      <c r="C101" s="70" t="s">
        <v>146</v>
      </c>
      <c r="D101" s="127"/>
      <c r="E101" s="126"/>
      <c r="F101" s="127"/>
      <c r="G101" s="127"/>
      <c r="H101" s="127"/>
      <c r="I101" s="128">
        <f>SUM(E101:H101)</f>
        <v>0</v>
      </c>
      <c r="J101" s="129">
        <f>IF(IF(D101="",0,D101)=0,0,(IF(D101&gt;0,IF(I101&gt;D101,0,D101-I101),IF(I101&gt;D101,D101-I101,0))))</f>
        <v>0</v>
      </c>
    </row>
    <row r="102" spans="1:10" ht="13.5" thickBot="1">
      <c r="A102" s="73" t="s">
        <v>147</v>
      </c>
      <c r="B102" s="47" t="s">
        <v>148</v>
      </c>
      <c r="C102" s="66" t="s">
        <v>149</v>
      </c>
      <c r="D102" s="159"/>
      <c r="E102" s="160"/>
      <c r="F102" s="159"/>
      <c r="G102" s="159"/>
      <c r="H102" s="159"/>
      <c r="I102" s="161">
        <f>SUM(E102:H102)</f>
        <v>0</v>
      </c>
      <c r="J102" s="129">
        <f>IF(IF(D102="",0,D102)=0,0,(IF(D102&gt;0,IF(I102&gt;D102,0,D102-I102),IF(I102&gt;D102,D102-I102,0))))</f>
        <v>0</v>
      </c>
    </row>
    <row r="103" spans="1:10" ht="23.25" thickBot="1">
      <c r="A103" s="74" t="s">
        <v>287</v>
      </c>
      <c r="B103" s="104" t="s">
        <v>130</v>
      </c>
      <c r="C103" s="162"/>
      <c r="D103" s="121"/>
      <c r="E103" s="145">
        <f>D158</f>
        <v>0</v>
      </c>
      <c r="F103" s="145">
        <f>E158</f>
        <v>0</v>
      </c>
      <c r="G103" s="145">
        <f>F158</f>
        <v>0</v>
      </c>
      <c r="H103" s="145">
        <f>G158</f>
        <v>0</v>
      </c>
      <c r="I103" s="143">
        <f>SUM(E103:H103)</f>
        <v>0</v>
      </c>
      <c r="J103" s="144">
        <f>IF(IF(D103="",0,D103)=0,0,(IF(D103&gt;0,IF(I103&gt;D103,0,D103-I103),IF(I103&gt;D103,D103-I103,0))))</f>
        <v>0</v>
      </c>
    </row>
    <row r="104" spans="1:10" ht="20.25" customHeight="1" thickBot="1">
      <c r="A104" s="33"/>
      <c r="B104" s="34"/>
      <c r="C104" s="34"/>
      <c r="D104" s="34"/>
      <c r="E104" s="34"/>
      <c r="F104" s="34"/>
      <c r="G104" s="34"/>
      <c r="H104" s="34"/>
      <c r="I104" s="34"/>
      <c r="J104" s="34"/>
    </row>
    <row r="105" spans="1:10" ht="13.5" thickBot="1">
      <c r="A105" s="74" t="s">
        <v>150</v>
      </c>
      <c r="B105" s="75">
        <v>450</v>
      </c>
      <c r="C105" s="75"/>
      <c r="D105" s="145">
        <f t="shared" ref="D105:I105" si="18">D21-(D53+D103)</f>
        <v>-1627856.23</v>
      </c>
      <c r="E105" s="145">
        <f t="shared" si="18"/>
        <v>-337392.8</v>
      </c>
      <c r="F105" s="145">
        <f t="shared" si="18"/>
        <v>0</v>
      </c>
      <c r="G105" s="145">
        <f t="shared" si="18"/>
        <v>0</v>
      </c>
      <c r="H105" s="145">
        <f t="shared" si="18"/>
        <v>0</v>
      </c>
      <c r="I105" s="145">
        <f t="shared" si="18"/>
        <v>-337392.8</v>
      </c>
      <c r="J105" s="99" t="s">
        <v>61</v>
      </c>
    </row>
    <row r="106" spans="1:10" ht="15.95" customHeight="1">
      <c r="A106" s="100"/>
      <c r="B106" s="101"/>
      <c r="C106" s="101"/>
      <c r="D106" s="102"/>
      <c r="E106" s="102"/>
      <c r="F106" s="102"/>
      <c r="G106" s="102"/>
      <c r="H106" s="102"/>
      <c r="I106" s="102"/>
      <c r="J106" s="102"/>
    </row>
    <row r="107" spans="1:10" ht="12.75" customHeight="1">
      <c r="A107" s="199" t="s">
        <v>151</v>
      </c>
      <c r="B107" s="199"/>
      <c r="C107" s="199"/>
      <c r="D107" s="199"/>
      <c r="E107" s="199"/>
      <c r="F107" s="199"/>
      <c r="G107" s="199"/>
      <c r="H107" s="199"/>
      <c r="J107" s="35" t="s">
        <v>152</v>
      </c>
    </row>
    <row r="108" spans="1:10" ht="11.25" customHeight="1">
      <c r="A108" s="15"/>
      <c r="B108" s="36"/>
      <c r="C108" s="36"/>
      <c r="D108" s="16"/>
      <c r="E108" s="17"/>
      <c r="F108" s="17"/>
      <c r="G108" s="17"/>
      <c r="H108" s="17"/>
      <c r="I108" s="17"/>
      <c r="J108" s="18"/>
    </row>
    <row r="109" spans="1:10">
      <c r="A109" s="19"/>
      <c r="B109" s="20"/>
      <c r="C109" s="20"/>
      <c r="D109" s="21"/>
      <c r="E109" s="207" t="s">
        <v>253</v>
      </c>
      <c r="F109" s="208"/>
      <c r="G109" s="208"/>
      <c r="H109" s="208"/>
      <c r="I109" s="209"/>
      <c r="J109" s="22"/>
    </row>
    <row r="110" spans="1:10" ht="10.5" customHeight="1">
      <c r="A110" s="37"/>
      <c r="B110" s="20" t="s">
        <v>14</v>
      </c>
      <c r="C110" s="20" t="s">
        <v>15</v>
      </c>
      <c r="D110" s="21" t="s">
        <v>16</v>
      </c>
      <c r="E110" s="23" t="s">
        <v>17</v>
      </c>
      <c r="F110" s="24" t="s">
        <v>17</v>
      </c>
      <c r="G110" s="25" t="s">
        <v>17</v>
      </c>
      <c r="H110" s="25"/>
      <c r="I110" s="26"/>
      <c r="J110" s="22" t="s">
        <v>18</v>
      </c>
    </row>
    <row r="111" spans="1:10" ht="10.5" customHeight="1">
      <c r="A111" s="20" t="s">
        <v>13</v>
      </c>
      <c r="B111" s="20" t="s">
        <v>19</v>
      </c>
      <c r="C111" s="20" t="s">
        <v>20</v>
      </c>
      <c r="D111" s="21" t="s">
        <v>21</v>
      </c>
      <c r="E111" s="27" t="s">
        <v>22</v>
      </c>
      <c r="F111" s="21" t="s">
        <v>23</v>
      </c>
      <c r="G111" s="21" t="s">
        <v>24</v>
      </c>
      <c r="H111" s="21" t="s">
        <v>25</v>
      </c>
      <c r="I111" s="21" t="s">
        <v>26</v>
      </c>
      <c r="J111" s="22" t="s">
        <v>21</v>
      </c>
    </row>
    <row r="112" spans="1:10" ht="9.75" customHeight="1">
      <c r="A112" s="19"/>
      <c r="B112" s="20" t="s">
        <v>27</v>
      </c>
      <c r="C112" s="20" t="s">
        <v>28</v>
      </c>
      <c r="D112" s="21" t="s">
        <v>29</v>
      </c>
      <c r="E112" s="27" t="s">
        <v>30</v>
      </c>
      <c r="F112" s="21" t="s">
        <v>30</v>
      </c>
      <c r="G112" s="21" t="s">
        <v>31</v>
      </c>
      <c r="H112" s="21" t="s">
        <v>32</v>
      </c>
      <c r="I112" s="21"/>
      <c r="J112" s="22" t="s">
        <v>29</v>
      </c>
    </row>
    <row r="113" spans="1:10" ht="13.5" thickBot="1">
      <c r="A113" s="28">
        <v>1</v>
      </c>
      <c r="B113" s="29">
        <v>2</v>
      </c>
      <c r="C113" s="29">
        <v>3</v>
      </c>
      <c r="D113" s="30" t="s">
        <v>33</v>
      </c>
      <c r="E113" s="31" t="s">
        <v>34</v>
      </c>
      <c r="F113" s="30" t="s">
        <v>35</v>
      </c>
      <c r="G113" s="30" t="s">
        <v>36</v>
      </c>
      <c r="H113" s="30" t="s">
        <v>37</v>
      </c>
      <c r="I113" s="30" t="s">
        <v>38</v>
      </c>
      <c r="J113" s="32" t="s">
        <v>39</v>
      </c>
    </row>
    <row r="114" spans="1:10" ht="22.5">
      <c r="A114" s="76" t="s">
        <v>272</v>
      </c>
      <c r="B114" s="43" t="s">
        <v>141</v>
      </c>
      <c r="C114" s="77"/>
      <c r="D114" s="146">
        <f>D116+D123+D128+D131+D135+D146</f>
        <v>1627856.23</v>
      </c>
      <c r="E114" s="146">
        <f>E116+E123+E128+E131+E135+E146</f>
        <v>337392.8</v>
      </c>
      <c r="F114" s="146">
        <f>F116+F123+F128+F131+F135+F146</f>
        <v>0</v>
      </c>
      <c r="G114" s="147">
        <f>G116+G123+G128+G131+G146</f>
        <v>0</v>
      </c>
      <c r="H114" s="147">
        <f>H116+H123+H128+H131+H146</f>
        <v>0</v>
      </c>
      <c r="I114" s="146">
        <f>I116+I123+I128+I131+I135+I146</f>
        <v>337392.8</v>
      </c>
      <c r="J114" s="123">
        <f>J116+J123+J128+J131+J135+J146</f>
        <v>1290463.43</v>
      </c>
    </row>
    <row r="115" spans="1:10" ht="9.9499999999999993" customHeight="1">
      <c r="A115" s="78" t="s">
        <v>153</v>
      </c>
      <c r="B115" s="79"/>
      <c r="C115" s="80"/>
      <c r="D115" s="96"/>
      <c r="E115" s="92"/>
      <c r="F115" s="92"/>
      <c r="G115" s="91"/>
      <c r="H115" s="91"/>
      <c r="I115" s="91"/>
      <c r="J115" s="93"/>
    </row>
    <row r="116" spans="1:10">
      <c r="A116" s="81" t="s">
        <v>264</v>
      </c>
      <c r="B116" s="82" t="s">
        <v>143</v>
      </c>
      <c r="C116" s="44"/>
      <c r="D116" s="124">
        <f t="shared" ref="D116:J116" si="19">SUM(D118:D122)</f>
        <v>0</v>
      </c>
      <c r="E116" s="135">
        <f t="shared" si="19"/>
        <v>0</v>
      </c>
      <c r="F116" s="135">
        <f t="shared" si="19"/>
        <v>0</v>
      </c>
      <c r="G116" s="135">
        <f t="shared" si="19"/>
        <v>0</v>
      </c>
      <c r="H116" s="135">
        <f t="shared" si="19"/>
        <v>0</v>
      </c>
      <c r="I116" s="135">
        <f t="shared" si="19"/>
        <v>0</v>
      </c>
      <c r="J116" s="136">
        <f t="shared" si="19"/>
        <v>0</v>
      </c>
    </row>
    <row r="117" spans="1:10" ht="9.9499999999999993" customHeight="1">
      <c r="A117" s="78" t="s">
        <v>154</v>
      </c>
      <c r="B117" s="79"/>
      <c r="C117" s="83"/>
      <c r="D117" s="92"/>
      <c r="E117" s="92"/>
      <c r="F117" s="92"/>
      <c r="G117" s="91"/>
      <c r="H117" s="91"/>
      <c r="I117" s="91"/>
      <c r="J117" s="93"/>
    </row>
    <row r="118" spans="1:10">
      <c r="A118" s="84" t="s">
        <v>235</v>
      </c>
      <c r="B118" s="82" t="s">
        <v>155</v>
      </c>
      <c r="C118" s="44" t="s">
        <v>87</v>
      </c>
      <c r="D118" s="126"/>
      <c r="E118" s="126"/>
      <c r="F118" s="126"/>
      <c r="G118" s="127"/>
      <c r="H118" s="127"/>
      <c r="I118" s="128">
        <f>SUM(E118:H118)</f>
        <v>0</v>
      </c>
      <c r="J118" s="129">
        <f>IF(IF(D118="",0,D118)=0,0,(IF(D118&gt;0,IF(I118&gt;D118,0,D118-I118),IF(I118&gt;D118,D118-I118,0))))</f>
        <v>0</v>
      </c>
    </row>
    <row r="119" spans="1:10" s="39" customFormat="1">
      <c r="A119" s="84" t="s">
        <v>156</v>
      </c>
      <c r="B119" s="85" t="s">
        <v>158</v>
      </c>
      <c r="C119" s="44" t="s">
        <v>241</v>
      </c>
      <c r="D119" s="148"/>
      <c r="E119" s="148"/>
      <c r="F119" s="148"/>
      <c r="G119" s="149"/>
      <c r="H119" s="149"/>
      <c r="I119" s="128">
        <f>SUM(E119:H119)</f>
        <v>0</v>
      </c>
      <c r="J119" s="129">
        <f>IF(IF(D119="",0,D119)=0,0,(IF(D119&gt;0,IF(I119&gt;D119,0,D119-I119),IF(I119&gt;D119,D119-I119,0))))</f>
        <v>0</v>
      </c>
    </row>
    <row r="120" spans="1:10" s="39" customFormat="1">
      <c r="A120" s="84" t="s">
        <v>275</v>
      </c>
      <c r="B120" s="85" t="s">
        <v>161</v>
      </c>
      <c r="C120" s="44" t="s">
        <v>242</v>
      </c>
      <c r="D120" s="148"/>
      <c r="E120" s="148"/>
      <c r="F120" s="148"/>
      <c r="G120" s="149"/>
      <c r="H120" s="149"/>
      <c r="I120" s="128">
        <f>SUM(E120:H120)</f>
        <v>0</v>
      </c>
      <c r="J120" s="129">
        <f>IF(IF(D120="",0,D120)=0,0,(IF(D120&gt;0,IF(I120&gt;D120,0,D120-I120),IF(I120&gt;D120,D120-I120,0))))</f>
        <v>0</v>
      </c>
    </row>
    <row r="121" spans="1:10" s="39" customFormat="1">
      <c r="A121" s="84" t="s">
        <v>157</v>
      </c>
      <c r="B121" s="85" t="s">
        <v>191</v>
      </c>
      <c r="C121" s="44" t="s">
        <v>159</v>
      </c>
      <c r="D121" s="148"/>
      <c r="E121" s="148"/>
      <c r="F121" s="148"/>
      <c r="G121" s="149"/>
      <c r="H121" s="149"/>
      <c r="I121" s="128">
        <f>SUM(E121:H121)</f>
        <v>0</v>
      </c>
      <c r="J121" s="129">
        <f>IF(IF(D121="",0,D121)=0,0,(IF(D121&gt;0,IF(I121&gt;D121,0,D121-I121),IF(I121&gt;D121,D121-I121,0))))</f>
        <v>0</v>
      </c>
    </row>
    <row r="122" spans="1:10" s="39" customFormat="1">
      <c r="A122" s="84" t="s">
        <v>236</v>
      </c>
      <c r="B122" s="85" t="s">
        <v>190</v>
      </c>
      <c r="C122" s="44" t="s">
        <v>162</v>
      </c>
      <c r="D122" s="148"/>
      <c r="E122" s="148"/>
      <c r="F122" s="148"/>
      <c r="G122" s="149"/>
      <c r="H122" s="149"/>
      <c r="I122" s="128">
        <f>SUM(E122:H122)</f>
        <v>0</v>
      </c>
      <c r="J122" s="129">
        <f>IF(IF(D122="",0,D122)=0,0,(IF(D122&gt;0,IF(I122&gt;D122,0,D122-I122),IF(I122&gt;D122,D122-I122,0))))</f>
        <v>0</v>
      </c>
    </row>
    <row r="123" spans="1:10" s="39" customFormat="1">
      <c r="A123" s="81" t="s">
        <v>163</v>
      </c>
      <c r="B123" s="82" t="s">
        <v>164</v>
      </c>
      <c r="C123" s="44"/>
      <c r="D123" s="135">
        <f t="shared" ref="D123:J123" si="20">SUM(D125:D127)</f>
        <v>0</v>
      </c>
      <c r="E123" s="135">
        <f t="shared" si="20"/>
        <v>0</v>
      </c>
      <c r="F123" s="135">
        <f t="shared" si="20"/>
        <v>0</v>
      </c>
      <c r="G123" s="135">
        <f t="shared" si="20"/>
        <v>0</v>
      </c>
      <c r="H123" s="135">
        <f t="shared" si="20"/>
        <v>0</v>
      </c>
      <c r="I123" s="135">
        <f t="shared" si="20"/>
        <v>0</v>
      </c>
      <c r="J123" s="136">
        <f t="shared" si="20"/>
        <v>0</v>
      </c>
    </row>
    <row r="124" spans="1:10" s="39" customFormat="1" ht="9.9499999999999993" customHeight="1">
      <c r="A124" s="86" t="s">
        <v>165</v>
      </c>
      <c r="B124" s="79"/>
      <c r="C124" s="80"/>
      <c r="D124" s="88"/>
      <c r="E124" s="88"/>
      <c r="F124" s="88"/>
      <c r="G124" s="88"/>
      <c r="H124" s="88"/>
      <c r="I124" s="88"/>
      <c r="J124" s="90"/>
    </row>
    <row r="125" spans="1:10">
      <c r="A125" s="84" t="s">
        <v>235</v>
      </c>
      <c r="B125" s="82" t="s">
        <v>166</v>
      </c>
      <c r="C125" s="44" t="s">
        <v>87</v>
      </c>
      <c r="D125" s="126"/>
      <c r="E125" s="126"/>
      <c r="F125" s="126"/>
      <c r="G125" s="127"/>
      <c r="H125" s="127"/>
      <c r="I125" s="128">
        <f>SUM(E125:H125)</f>
        <v>0</v>
      </c>
      <c r="J125" s="129">
        <f>IF(IF(D125="",0,D125)=0,0,(IF(D125&gt;0,IF(I125&gt;D125,0,D125-I125),IF(I125&gt;D125,D125-I125,0))))</f>
        <v>0</v>
      </c>
    </row>
    <row r="126" spans="1:10" s="39" customFormat="1">
      <c r="A126" s="84" t="s">
        <v>157</v>
      </c>
      <c r="B126" s="82" t="s">
        <v>167</v>
      </c>
      <c r="C126" s="44" t="s">
        <v>168</v>
      </c>
      <c r="D126" s="148"/>
      <c r="E126" s="148"/>
      <c r="F126" s="148"/>
      <c r="G126" s="149"/>
      <c r="H126" s="149"/>
      <c r="I126" s="128">
        <f>SUM(E126:H126)</f>
        <v>0</v>
      </c>
      <c r="J126" s="129">
        <f>IF(IF(D126="",0,D126)=0,0,(IF(D126&gt;0,IF(I126&gt;D126,0,D126-I126),IF(I126&gt;D126,D126-I126,0))))</f>
        <v>0</v>
      </c>
    </row>
    <row r="127" spans="1:10" s="39" customFormat="1">
      <c r="A127" s="84" t="s">
        <v>160</v>
      </c>
      <c r="B127" s="85" t="s">
        <v>169</v>
      </c>
      <c r="C127" s="44" t="s">
        <v>170</v>
      </c>
      <c r="D127" s="148"/>
      <c r="E127" s="148"/>
      <c r="F127" s="148"/>
      <c r="G127" s="149"/>
      <c r="H127" s="149"/>
      <c r="I127" s="128">
        <f>SUM(E127:H127)</f>
        <v>0</v>
      </c>
      <c r="J127" s="129">
        <f>IF(IF(D127="",0,D127)=0,0,(IF(D127&gt;0,IF(I127&gt;D127,0,D127-I127),IF(I127&gt;D127,D127-I127,0))))</f>
        <v>0</v>
      </c>
    </row>
    <row r="128" spans="1:10">
      <c r="A128" s="81" t="s">
        <v>171</v>
      </c>
      <c r="B128" s="85" t="s">
        <v>172</v>
      </c>
      <c r="C128" s="44"/>
      <c r="D128" s="150">
        <v>1627856.23</v>
      </c>
      <c r="E128" s="124">
        <f>E129+E130</f>
        <v>337392.8</v>
      </c>
      <c r="F128" s="124">
        <f>F129+F130</f>
        <v>0</v>
      </c>
      <c r="G128" s="124">
        <f>G129+G130</f>
        <v>0</v>
      </c>
      <c r="H128" s="124">
        <f>H129+H130</f>
        <v>0</v>
      </c>
      <c r="I128" s="124">
        <f>I129+I130</f>
        <v>337392.8</v>
      </c>
      <c r="J128" s="129">
        <f>IF(IF(D128="",0,D128)=0,0,(IF(D128&gt;0,IF(I128&gt;D128,0,D128-I128),IF(I128&gt;D128,D128-I128,0))))</f>
        <v>1290463.43</v>
      </c>
    </row>
    <row r="129" spans="1:10">
      <c r="A129" s="84" t="s">
        <v>173</v>
      </c>
      <c r="B129" s="85" t="s">
        <v>159</v>
      </c>
      <c r="C129" s="44" t="s">
        <v>174</v>
      </c>
      <c r="D129" s="94" t="s">
        <v>61</v>
      </c>
      <c r="E129" s="126">
        <v>-30066885.949999999</v>
      </c>
      <c r="F129" s="126"/>
      <c r="G129" s="127"/>
      <c r="H129" s="151"/>
      <c r="I129" s="128">
        <f>SUM(E129:H129)</f>
        <v>-30066885.949999999</v>
      </c>
      <c r="J129" s="97" t="s">
        <v>61</v>
      </c>
    </row>
    <row r="130" spans="1:10">
      <c r="A130" s="84" t="s">
        <v>175</v>
      </c>
      <c r="B130" s="85" t="s">
        <v>168</v>
      </c>
      <c r="C130" s="44" t="s">
        <v>176</v>
      </c>
      <c r="D130" s="94" t="s">
        <v>61</v>
      </c>
      <c r="E130" s="126">
        <v>30404278.75</v>
      </c>
      <c r="F130" s="126"/>
      <c r="G130" s="127"/>
      <c r="H130" s="151"/>
      <c r="I130" s="128">
        <f>SUM(E130:H130)</f>
        <v>30404278.75</v>
      </c>
      <c r="J130" s="97" t="s">
        <v>61</v>
      </c>
    </row>
    <row r="131" spans="1:10" ht="24">
      <c r="A131" s="81" t="s">
        <v>192</v>
      </c>
      <c r="B131" s="79" t="s">
        <v>193</v>
      </c>
      <c r="C131" s="87"/>
      <c r="D131" s="150"/>
      <c r="E131" s="124">
        <f>E133+E134</f>
        <v>0</v>
      </c>
      <c r="F131" s="124">
        <f>F133+F134</f>
        <v>0</v>
      </c>
      <c r="G131" s="124">
        <f>G133+G134</f>
        <v>0</v>
      </c>
      <c r="H131" s="124">
        <f>H133+H134</f>
        <v>0</v>
      </c>
      <c r="I131" s="124">
        <f>I133+I134</f>
        <v>0</v>
      </c>
      <c r="J131" s="129">
        <f>IF(IF(D131="",0,D131)=0,0,(IF(D131&gt;0,IF(I131&gt;D131,0,D131-I131),IF(I131&gt;D131,D131-I131,0))))</f>
        <v>0</v>
      </c>
    </row>
    <row r="132" spans="1:10" ht="9.9499999999999993" customHeight="1">
      <c r="A132" s="78" t="s">
        <v>53</v>
      </c>
      <c r="B132" s="79"/>
      <c r="C132" s="83"/>
      <c r="D132" s="88"/>
      <c r="E132" s="89"/>
      <c r="F132" s="89"/>
      <c r="G132" s="88"/>
      <c r="H132" s="88"/>
      <c r="I132" s="88"/>
      <c r="J132" s="90"/>
    </row>
    <row r="133" spans="1:10">
      <c r="A133" s="84" t="s">
        <v>278</v>
      </c>
      <c r="B133" s="82" t="s">
        <v>195</v>
      </c>
      <c r="C133" s="83" t="s">
        <v>174</v>
      </c>
      <c r="D133" s="126"/>
      <c r="E133" s="126"/>
      <c r="F133" s="126"/>
      <c r="G133" s="151"/>
      <c r="H133" s="151"/>
      <c r="I133" s="128">
        <f>SUM(E133:H133)</f>
        <v>0</v>
      </c>
      <c r="J133" s="120" t="s">
        <v>61</v>
      </c>
    </row>
    <row r="134" spans="1:10">
      <c r="A134" s="84" t="s">
        <v>194</v>
      </c>
      <c r="B134" s="79" t="s">
        <v>196</v>
      </c>
      <c r="C134" s="80" t="s">
        <v>176</v>
      </c>
      <c r="D134" s="160"/>
      <c r="E134" s="160"/>
      <c r="F134" s="160"/>
      <c r="G134" s="165"/>
      <c r="H134" s="165"/>
      <c r="I134" s="161">
        <f>SUM(E134:H134)</f>
        <v>0</v>
      </c>
      <c r="J134" s="90" t="s">
        <v>61</v>
      </c>
    </row>
    <row r="135" spans="1:10" ht="24">
      <c r="A135" s="81" t="s">
        <v>281</v>
      </c>
      <c r="B135" s="85" t="s">
        <v>170</v>
      </c>
      <c r="C135" s="87"/>
      <c r="D135" s="139">
        <f>D137+D138</f>
        <v>0</v>
      </c>
      <c r="E135" s="139">
        <f>E137+E138</f>
        <v>0</v>
      </c>
      <c r="F135" s="139">
        <f>F137+F138</f>
        <v>0</v>
      </c>
      <c r="G135" s="98" t="s">
        <v>61</v>
      </c>
      <c r="H135" s="98" t="s">
        <v>61</v>
      </c>
      <c r="I135" s="139">
        <f>I137+I138</f>
        <v>0</v>
      </c>
      <c r="J135" s="125">
        <f>J137+J138</f>
        <v>0</v>
      </c>
    </row>
    <row r="136" spans="1:10" ht="9.9499999999999993" customHeight="1">
      <c r="A136" s="78" t="s">
        <v>53</v>
      </c>
      <c r="B136" s="79"/>
      <c r="C136" s="83"/>
      <c r="D136" s="92"/>
      <c r="E136" s="92"/>
      <c r="F136" s="89"/>
      <c r="G136" s="88" t="s">
        <v>178</v>
      </c>
      <c r="H136" s="88"/>
      <c r="I136" s="88"/>
      <c r="J136" s="90"/>
    </row>
    <row r="137" spans="1:10" ht="22.5">
      <c r="A137" s="84" t="s">
        <v>179</v>
      </c>
      <c r="B137" s="163" t="s">
        <v>180</v>
      </c>
      <c r="C137" s="83"/>
      <c r="D137" s="153"/>
      <c r="E137" s="154"/>
      <c r="F137" s="155"/>
      <c r="G137" s="91" t="s">
        <v>61</v>
      </c>
      <c r="H137" s="91" t="s">
        <v>61</v>
      </c>
      <c r="I137" s="164">
        <f>SUM(E137:F137)</f>
        <v>0</v>
      </c>
      <c r="J137" s="133">
        <f>IF(IF(D137="",0,D137)=0,0,(IF(D137&gt;0,IF(I137&gt;D137,0,D137-I137),IF(I137&gt;D137,D137-I137,0))))</f>
        <v>0</v>
      </c>
    </row>
    <row r="138" spans="1:10" ht="23.25" thickBot="1">
      <c r="A138" s="84" t="s">
        <v>181</v>
      </c>
      <c r="B138" s="59" t="s">
        <v>182</v>
      </c>
      <c r="C138" s="60"/>
      <c r="D138" s="152"/>
      <c r="E138" s="121"/>
      <c r="F138" s="142"/>
      <c r="G138" s="103" t="s">
        <v>61</v>
      </c>
      <c r="H138" s="103" t="s">
        <v>61</v>
      </c>
      <c r="I138" s="143">
        <f>SUM(E138:F138)</f>
        <v>0</v>
      </c>
      <c r="J138" s="156">
        <f>IF(IF(D138="",0,D138)=0,0,(IF(D138&gt;0,IF(I138&gt;D138,0,D138-I138),IF(I138&gt;D138,D138-I138,0))))</f>
        <v>0</v>
      </c>
    </row>
    <row r="139" spans="1:10" ht="15">
      <c r="C139" s="12"/>
      <c r="E139" s="5"/>
      <c r="F139" s="5"/>
      <c r="G139" s="5"/>
      <c r="H139" s="5"/>
      <c r="J139" s="35" t="s">
        <v>177</v>
      </c>
    </row>
    <row r="140" spans="1:10" ht="11.25" customHeight="1">
      <c r="A140" s="15"/>
      <c r="B140" s="36"/>
      <c r="C140" s="36"/>
      <c r="D140" s="16"/>
      <c r="E140" s="17"/>
      <c r="F140" s="17"/>
      <c r="G140" s="17"/>
      <c r="H140" s="17"/>
      <c r="I140" s="17"/>
      <c r="J140" s="18"/>
    </row>
    <row r="141" spans="1:10">
      <c r="A141" s="19"/>
      <c r="B141" s="20"/>
      <c r="C141" s="20"/>
      <c r="D141" s="21"/>
      <c r="E141" s="207" t="s">
        <v>253</v>
      </c>
      <c r="F141" s="208"/>
      <c r="G141" s="208"/>
      <c r="H141" s="208"/>
      <c r="I141" s="209"/>
      <c r="J141" s="22"/>
    </row>
    <row r="142" spans="1:10" ht="10.5" customHeight="1">
      <c r="A142" s="37"/>
      <c r="B142" s="20" t="s">
        <v>14</v>
      </c>
      <c r="C142" s="20" t="s">
        <v>15</v>
      </c>
      <c r="D142" s="21" t="s">
        <v>16</v>
      </c>
      <c r="E142" s="23" t="s">
        <v>17</v>
      </c>
      <c r="F142" s="24" t="s">
        <v>17</v>
      </c>
      <c r="G142" s="25" t="s">
        <v>17</v>
      </c>
      <c r="H142" s="25"/>
      <c r="I142" s="26"/>
      <c r="J142" s="22" t="s">
        <v>18</v>
      </c>
    </row>
    <row r="143" spans="1:10" ht="10.5" customHeight="1">
      <c r="A143" s="20" t="s">
        <v>13</v>
      </c>
      <c r="B143" s="20" t="s">
        <v>19</v>
      </c>
      <c r="C143" s="20" t="s">
        <v>20</v>
      </c>
      <c r="D143" s="21" t="s">
        <v>21</v>
      </c>
      <c r="E143" s="27" t="s">
        <v>22</v>
      </c>
      <c r="F143" s="21" t="s">
        <v>23</v>
      </c>
      <c r="G143" s="21" t="s">
        <v>24</v>
      </c>
      <c r="H143" s="21" t="s">
        <v>25</v>
      </c>
      <c r="I143" s="21" t="s">
        <v>26</v>
      </c>
      <c r="J143" s="22" t="s">
        <v>21</v>
      </c>
    </row>
    <row r="144" spans="1:10" ht="9.75" customHeight="1">
      <c r="A144" s="19"/>
      <c r="B144" s="20" t="s">
        <v>27</v>
      </c>
      <c r="C144" s="20" t="s">
        <v>28</v>
      </c>
      <c r="D144" s="21" t="s">
        <v>29</v>
      </c>
      <c r="E144" s="27" t="s">
        <v>30</v>
      </c>
      <c r="F144" s="21" t="s">
        <v>30</v>
      </c>
      <c r="G144" s="21" t="s">
        <v>31</v>
      </c>
      <c r="H144" s="21" t="s">
        <v>32</v>
      </c>
      <c r="I144" s="21"/>
      <c r="J144" s="22" t="s">
        <v>29</v>
      </c>
    </row>
    <row r="145" spans="1:10" ht="13.5" thickBot="1">
      <c r="A145" s="28">
        <v>1</v>
      </c>
      <c r="B145" s="29">
        <v>2</v>
      </c>
      <c r="C145" s="29">
        <v>3</v>
      </c>
      <c r="D145" s="30" t="s">
        <v>33</v>
      </c>
      <c r="E145" s="31" t="s">
        <v>34</v>
      </c>
      <c r="F145" s="30" t="s">
        <v>35</v>
      </c>
      <c r="G145" s="30" t="s">
        <v>36</v>
      </c>
      <c r="H145" s="30" t="s">
        <v>37</v>
      </c>
      <c r="I145" s="30" t="s">
        <v>38</v>
      </c>
      <c r="J145" s="32" t="s">
        <v>39</v>
      </c>
    </row>
    <row r="146" spans="1:10" ht="24">
      <c r="A146" s="81" t="s">
        <v>265</v>
      </c>
      <c r="B146" s="85" t="s">
        <v>183</v>
      </c>
      <c r="C146" s="87"/>
      <c r="D146" s="139">
        <f>D148+D149</f>
        <v>0</v>
      </c>
      <c r="E146" s="139">
        <f>E148+E149</f>
        <v>0</v>
      </c>
      <c r="F146" s="139">
        <f>F148+F149</f>
        <v>0</v>
      </c>
      <c r="G146" s="139">
        <f>G148 + G149</f>
        <v>0</v>
      </c>
      <c r="H146" s="139">
        <f>H148 + H149</f>
        <v>0</v>
      </c>
      <c r="I146" s="139">
        <f>I148+I149</f>
        <v>0</v>
      </c>
      <c r="J146" s="125">
        <f>J148+J149</f>
        <v>0</v>
      </c>
    </row>
    <row r="147" spans="1:10" ht="9.9499999999999993" customHeight="1">
      <c r="A147" s="78" t="s">
        <v>53</v>
      </c>
      <c r="B147" s="79"/>
      <c r="C147" s="83"/>
      <c r="D147" s="92"/>
      <c r="E147" s="92"/>
      <c r="F147" s="89"/>
      <c r="G147" s="88" t="s">
        <v>178</v>
      </c>
      <c r="H147" s="88"/>
      <c r="I147" s="88"/>
      <c r="J147" s="90"/>
    </row>
    <row r="148" spans="1:10" ht="33.75">
      <c r="A148" s="84" t="s">
        <v>184</v>
      </c>
      <c r="B148" s="82" t="s">
        <v>185</v>
      </c>
      <c r="C148" s="83"/>
      <c r="D148" s="153"/>
      <c r="E148" s="154"/>
      <c r="F148" s="155"/>
      <c r="G148" s="155"/>
      <c r="H148" s="153"/>
      <c r="I148" s="128">
        <f>SUM(E148:H148)</f>
        <v>0</v>
      </c>
      <c r="J148" s="133">
        <f>IF(IF(D148="",0,D148)=0,0,(IF(D148&gt;0,IF(I148&gt;D148,0,D148-I148),IF(I148&gt;D148,D148-I148,0))))</f>
        <v>0</v>
      </c>
    </row>
    <row r="149" spans="1:10" ht="34.5" thickBot="1">
      <c r="A149" s="84" t="s">
        <v>186</v>
      </c>
      <c r="B149" s="59" t="s">
        <v>187</v>
      </c>
      <c r="C149" s="60"/>
      <c r="D149" s="152"/>
      <c r="E149" s="121"/>
      <c r="F149" s="142"/>
      <c r="G149" s="121"/>
      <c r="H149" s="152"/>
      <c r="I149" s="143">
        <f>SUM(E149:H149)</f>
        <v>0</v>
      </c>
      <c r="J149" s="156">
        <f>IF(IF(D149="",0,D149)=0,0,(IF(D149&gt;0,IF(I149&gt;D149,0,D149-I149),IF(I149&gt;D149,D149-I149,0))))</f>
        <v>0</v>
      </c>
    </row>
    <row r="150" spans="1:10" ht="8.25" customHeight="1">
      <c r="A150" s="166"/>
      <c r="B150" s="167"/>
      <c r="C150" s="167"/>
      <c r="D150" s="168"/>
      <c r="E150" s="169"/>
      <c r="F150" s="169"/>
      <c r="G150" s="169"/>
      <c r="H150" s="169"/>
      <c r="I150" s="169"/>
      <c r="J150" s="170"/>
    </row>
    <row r="151" spans="1:10" ht="15">
      <c r="A151" s="199" t="s">
        <v>248</v>
      </c>
      <c r="B151" s="199"/>
      <c r="C151" s="199"/>
      <c r="D151" s="199"/>
      <c r="E151" s="199"/>
      <c r="F151" s="199"/>
      <c r="G151" s="199"/>
      <c r="H151" s="199"/>
      <c r="J151" s="35"/>
    </row>
    <row r="152" spans="1:10" ht="11.25" customHeight="1">
      <c r="A152" s="15"/>
      <c r="B152" s="36"/>
      <c r="C152" s="36"/>
      <c r="D152" s="16"/>
      <c r="E152" s="17"/>
      <c r="F152" s="17"/>
      <c r="G152" s="17"/>
      <c r="H152" s="17"/>
      <c r="I152" s="169"/>
      <c r="J152" s="170"/>
    </row>
    <row r="153" spans="1:10">
      <c r="A153" s="19"/>
      <c r="B153" s="20"/>
      <c r="C153" s="20"/>
      <c r="D153" s="203" t="s">
        <v>249</v>
      </c>
      <c r="E153" s="204"/>
      <c r="F153" s="204"/>
      <c r="G153" s="204"/>
      <c r="H153" s="204"/>
      <c r="I153" s="170"/>
      <c r="J153" s="170"/>
    </row>
    <row r="154" spans="1:10" ht="10.5" customHeight="1">
      <c r="A154" s="37"/>
      <c r="B154" s="20" t="s">
        <v>14</v>
      </c>
      <c r="C154" s="20" t="s">
        <v>15</v>
      </c>
      <c r="D154" s="23" t="s">
        <v>17</v>
      </c>
      <c r="E154" s="24" t="s">
        <v>17</v>
      </c>
      <c r="F154" s="25" t="s">
        <v>17</v>
      </c>
      <c r="G154" s="25"/>
      <c r="H154" s="171"/>
      <c r="I154"/>
    </row>
    <row r="155" spans="1:10" ht="10.5" customHeight="1">
      <c r="A155" s="20" t="s">
        <v>13</v>
      </c>
      <c r="B155" s="20" t="s">
        <v>19</v>
      </c>
      <c r="C155" s="20" t="s">
        <v>20</v>
      </c>
      <c r="D155" s="27" t="s">
        <v>22</v>
      </c>
      <c r="E155" s="21" t="s">
        <v>23</v>
      </c>
      <c r="F155" s="21" t="s">
        <v>24</v>
      </c>
      <c r="G155" s="21" t="s">
        <v>25</v>
      </c>
      <c r="H155" s="22" t="s">
        <v>26</v>
      </c>
      <c r="I155"/>
    </row>
    <row r="156" spans="1:10" ht="9.75" customHeight="1">
      <c r="A156" s="19"/>
      <c r="B156" s="20" t="s">
        <v>27</v>
      </c>
      <c r="C156" s="20" t="s">
        <v>28</v>
      </c>
      <c r="D156" s="27" t="s">
        <v>30</v>
      </c>
      <c r="E156" s="21" t="s">
        <v>30</v>
      </c>
      <c r="F156" s="21" t="s">
        <v>31</v>
      </c>
      <c r="G156" s="21" t="s">
        <v>32</v>
      </c>
      <c r="H156" s="22"/>
      <c r="I156"/>
    </row>
    <row r="157" spans="1:10" ht="13.5" thickBot="1">
      <c r="A157" s="28">
        <v>1</v>
      </c>
      <c r="B157" s="29">
        <v>2</v>
      </c>
      <c r="C157" s="29">
        <v>3</v>
      </c>
      <c r="D157" s="31" t="s">
        <v>33</v>
      </c>
      <c r="E157" s="30" t="s">
        <v>34</v>
      </c>
      <c r="F157" s="30" t="s">
        <v>35</v>
      </c>
      <c r="G157" s="30" t="s">
        <v>36</v>
      </c>
      <c r="H157" s="32" t="s">
        <v>37</v>
      </c>
      <c r="I157"/>
    </row>
    <row r="158" spans="1:10" ht="24">
      <c r="A158" s="182" t="s">
        <v>252</v>
      </c>
      <c r="B158" s="177" t="s">
        <v>250</v>
      </c>
      <c r="C158" s="178"/>
      <c r="D158" s="179">
        <f>SUM(D160:D161)</f>
        <v>0</v>
      </c>
      <c r="E158" s="179">
        <f>SUM(E160:E161)</f>
        <v>0</v>
      </c>
      <c r="F158" s="180">
        <f>SUM(F160:F161)</f>
        <v>0</v>
      </c>
      <c r="G158" s="180">
        <f>SUM(G160:G161)</f>
        <v>0</v>
      </c>
      <c r="H158" s="181">
        <f>SUM(H160:H161)</f>
        <v>0</v>
      </c>
      <c r="I158"/>
    </row>
    <row r="159" spans="1:10" ht="9.9499999999999993" customHeight="1">
      <c r="A159" s="58" t="s">
        <v>251</v>
      </c>
      <c r="B159" s="82"/>
      <c r="C159" s="44"/>
      <c r="D159" s="94"/>
      <c r="E159" s="94"/>
      <c r="F159" s="95"/>
      <c r="G159" s="95"/>
      <c r="H159" s="120"/>
      <c r="I159"/>
    </row>
    <row r="160" spans="1:10">
      <c r="A160" s="185"/>
      <c r="B160" s="186" t="s">
        <v>250</v>
      </c>
      <c r="C160" s="187"/>
      <c r="D160" s="188"/>
      <c r="E160" s="188"/>
      <c r="F160" s="189"/>
      <c r="G160" s="189"/>
      <c r="H160" s="190">
        <f>SUM(D160:G160)</f>
        <v>0</v>
      </c>
      <c r="I160"/>
    </row>
    <row r="161" spans="1:15" ht="0.75" customHeight="1" thickBot="1">
      <c r="A161" s="84"/>
      <c r="B161" s="172"/>
      <c r="C161" s="173"/>
      <c r="D161" s="174"/>
      <c r="E161" s="174"/>
      <c r="F161" s="175"/>
      <c r="G161" s="175"/>
      <c r="H161" s="176"/>
      <c r="I161"/>
    </row>
    <row r="162" spans="1:15">
      <c r="A162" s="38"/>
      <c r="B162" s="40"/>
      <c r="C162" s="40"/>
      <c r="D162" s="34"/>
      <c r="E162" s="34"/>
      <c r="F162" s="34"/>
      <c r="G162" s="34"/>
      <c r="H162" s="34"/>
      <c r="I162" s="34"/>
      <c r="J162" s="34"/>
    </row>
    <row r="163" spans="1:15" s="106" customFormat="1" ht="22.5" customHeight="1">
      <c r="A163" s="38" t="s">
        <v>198</v>
      </c>
      <c r="B163" s="200" t="s">
        <v>257</v>
      </c>
      <c r="C163" s="200"/>
      <c r="D163" s="200"/>
      <c r="E163" s="202" t="s">
        <v>202</v>
      </c>
      <c r="F163" s="202"/>
      <c r="G163" s="202"/>
      <c r="H163" s="202"/>
      <c r="I163" s="201"/>
      <c r="J163" s="201"/>
      <c r="O163" s="112"/>
    </row>
    <row r="164" spans="1:15" s="106" customFormat="1" ht="9.75" customHeight="1">
      <c r="A164" s="107" t="s">
        <v>201</v>
      </c>
      <c r="B164" s="196" t="s">
        <v>199</v>
      </c>
      <c r="C164" s="196"/>
      <c r="D164" s="196"/>
      <c r="E164" s="196" t="s">
        <v>203</v>
      </c>
      <c r="F164" s="196"/>
      <c r="G164" s="196"/>
      <c r="H164" s="196"/>
      <c r="I164" s="192" t="s">
        <v>199</v>
      </c>
      <c r="J164" s="192"/>
    </row>
    <row r="165" spans="1:15" s="106" customFormat="1" ht="12.75" customHeight="1">
      <c r="A165" s="107"/>
      <c r="B165" s="107"/>
      <c r="C165" s="107"/>
      <c r="D165" s="107"/>
      <c r="E165" s="108"/>
      <c r="F165" s="108"/>
      <c r="G165" s="41"/>
      <c r="H165" s="41"/>
      <c r="I165" s="108"/>
      <c r="J165" s="108"/>
    </row>
    <row r="166" spans="1:15" s="106" customFormat="1" ht="12.75" customHeight="1">
      <c r="A166" s="107" t="s">
        <v>200</v>
      </c>
      <c r="B166" s="201" t="s">
        <v>256</v>
      </c>
      <c r="C166" s="201"/>
      <c r="D166" s="201"/>
      <c r="E166" s="108"/>
      <c r="F166" s="108"/>
      <c r="G166" s="108"/>
      <c r="H166" s="108"/>
      <c r="I166" s="108"/>
      <c r="J166" s="108"/>
    </row>
    <row r="167" spans="1:15" s="106" customFormat="1" ht="9.75" customHeight="1">
      <c r="A167" s="107" t="s">
        <v>201</v>
      </c>
      <c r="B167" s="192" t="s">
        <v>199</v>
      </c>
      <c r="C167" s="192"/>
      <c r="D167" s="192"/>
      <c r="E167" s="108"/>
      <c r="F167" s="108"/>
      <c r="G167" s="108"/>
      <c r="H167" s="108"/>
      <c r="I167" s="108"/>
      <c r="J167" s="108"/>
    </row>
    <row r="168" spans="1:15" s="106" customFormat="1" ht="28.5" customHeight="1">
      <c r="A168" s="107"/>
      <c r="B168" s="107"/>
      <c r="C168" s="107"/>
      <c r="D168" s="198" t="s">
        <v>240</v>
      </c>
      <c r="E168" s="198"/>
      <c r="F168" s="198"/>
      <c r="G168" s="205"/>
      <c r="H168" s="205"/>
      <c r="I168" s="205"/>
      <c r="J168" s="205"/>
    </row>
    <row r="169" spans="1:15" s="106" customFormat="1" ht="11.25" customHeight="1">
      <c r="A169" s="107"/>
      <c r="B169" s="107"/>
      <c r="C169" s="107"/>
      <c r="D169" s="108"/>
      <c r="E169" s="108"/>
      <c r="F169" s="108"/>
      <c r="G169" s="192" t="s">
        <v>237</v>
      </c>
      <c r="H169" s="192"/>
      <c r="I169" s="192"/>
      <c r="J169" s="192"/>
    </row>
    <row r="170" spans="1:15" s="106" customFormat="1" ht="26.25" customHeight="1">
      <c r="A170" s="107"/>
      <c r="B170" s="197" t="s">
        <v>204</v>
      </c>
      <c r="C170" s="197"/>
      <c r="D170" s="197"/>
      <c r="E170" s="193"/>
      <c r="F170" s="193"/>
      <c r="G170" s="194"/>
      <c r="H170" s="194"/>
      <c r="I170" s="193"/>
      <c r="J170" s="193"/>
    </row>
    <row r="171" spans="1:15" s="106" customFormat="1" ht="10.5" customHeight="1">
      <c r="A171" s="107"/>
      <c r="B171" s="197" t="s">
        <v>205</v>
      </c>
      <c r="C171" s="197"/>
      <c r="D171" s="197"/>
      <c r="E171" s="192" t="s">
        <v>207</v>
      </c>
      <c r="F171" s="192"/>
      <c r="G171" s="195" t="s">
        <v>206</v>
      </c>
      <c r="H171" s="195"/>
      <c r="I171" s="195" t="s">
        <v>199</v>
      </c>
      <c r="J171" s="195"/>
    </row>
    <row r="172" spans="1:15" s="106" customFormat="1" ht="23.25" customHeight="1">
      <c r="A172" s="106" t="s">
        <v>208</v>
      </c>
      <c r="B172" s="193"/>
      <c r="C172" s="193"/>
      <c r="D172" s="193"/>
      <c r="E172" s="194"/>
      <c r="F172" s="194"/>
      <c r="G172" s="193"/>
      <c r="H172" s="193"/>
      <c r="I172" s="193"/>
      <c r="J172" s="193"/>
    </row>
    <row r="173" spans="1:15" s="106" customFormat="1" ht="12" customHeight="1">
      <c r="A173" s="41"/>
      <c r="B173" s="192" t="s">
        <v>207</v>
      </c>
      <c r="C173" s="192"/>
      <c r="D173" s="192"/>
      <c r="E173" s="195" t="s">
        <v>206</v>
      </c>
      <c r="F173" s="195"/>
      <c r="G173" s="192" t="s">
        <v>199</v>
      </c>
      <c r="H173" s="192"/>
      <c r="I173" s="191" t="s">
        <v>209</v>
      </c>
      <c r="J173" s="191"/>
      <c r="K173" s="119"/>
    </row>
    <row r="174" spans="1:15" s="106" customFormat="1" ht="9.75" customHeight="1">
      <c r="A174" s="107"/>
      <c r="B174" s="107"/>
      <c r="C174" s="107"/>
      <c r="D174" s="109"/>
      <c r="E174" s="109"/>
      <c r="F174" s="107"/>
      <c r="G174" s="107"/>
      <c r="K174" s="119"/>
    </row>
    <row r="175" spans="1:15" s="106" customFormat="1" ht="13.5" customHeight="1">
      <c r="A175" s="158" t="s">
        <v>188</v>
      </c>
      <c r="B175" s="107"/>
      <c r="C175" s="107"/>
      <c r="D175" s="41"/>
      <c r="E175" s="110"/>
      <c r="F175" s="110"/>
      <c r="G175" s="110"/>
      <c r="H175" s="111"/>
      <c r="I175" s="111"/>
      <c r="K175" s="119"/>
    </row>
    <row r="176" spans="1:15" s="106" customFormat="1" ht="11.25">
      <c r="A176" s="107"/>
      <c r="B176" s="107"/>
      <c r="C176" s="107"/>
      <c r="D176" s="107"/>
      <c r="E176" s="109"/>
      <c r="F176" s="109"/>
      <c r="G176" s="109"/>
      <c r="H176" s="109"/>
      <c r="I176" s="109"/>
    </row>
  </sheetData>
  <mergeCells count="46">
    <mergeCell ref="A1:I1"/>
    <mergeCell ref="A2:I2"/>
    <mergeCell ref="A3:I3"/>
    <mergeCell ref="E5:F5"/>
    <mergeCell ref="B6:H6"/>
    <mergeCell ref="B7:H7"/>
    <mergeCell ref="E48:I48"/>
    <mergeCell ref="E78:I78"/>
    <mergeCell ref="E109:I109"/>
    <mergeCell ref="E141:I141"/>
    <mergeCell ref="B8:H8"/>
    <mergeCell ref="A46:H46"/>
    <mergeCell ref="A14:H14"/>
    <mergeCell ref="E16:I16"/>
    <mergeCell ref="B10:H10"/>
    <mergeCell ref="B11:H11"/>
    <mergeCell ref="A107:H107"/>
    <mergeCell ref="B163:D163"/>
    <mergeCell ref="B170:D170"/>
    <mergeCell ref="B166:D166"/>
    <mergeCell ref="I163:J163"/>
    <mergeCell ref="E163:H163"/>
    <mergeCell ref="A151:H151"/>
    <mergeCell ref="D153:H153"/>
    <mergeCell ref="G168:J168"/>
    <mergeCell ref="B164:D164"/>
    <mergeCell ref="I170:J170"/>
    <mergeCell ref="I171:J171"/>
    <mergeCell ref="B171:D171"/>
    <mergeCell ref="I164:J164"/>
    <mergeCell ref="G170:H170"/>
    <mergeCell ref="E164:H164"/>
    <mergeCell ref="B167:D167"/>
    <mergeCell ref="E171:F171"/>
    <mergeCell ref="D168:F168"/>
    <mergeCell ref="G169:J169"/>
    <mergeCell ref="G171:H171"/>
    <mergeCell ref="E170:F170"/>
    <mergeCell ref="I173:J173"/>
    <mergeCell ref="G173:H173"/>
    <mergeCell ref="B172:D172"/>
    <mergeCell ref="E172:F172"/>
    <mergeCell ref="E173:F173"/>
    <mergeCell ref="G172:H172"/>
    <mergeCell ref="B173:D173"/>
    <mergeCell ref="I172:J172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71" fitToHeight="100" orientation="landscape" blackAndWhite="1" r:id="rId1"/>
  <headerFooter alignWithMargins="0"/>
  <rowBreaks count="4" manualBreakCount="4">
    <brk id="45" max="16383" man="1"/>
    <brk id="75" max="16383" man="1"/>
    <brk id="106" max="16383" man="1"/>
    <brk id="138" max="16383" man="1"/>
  </rowBreaks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ТРАФАРЕТ</vt:lpstr>
    </vt:vector>
  </TitlesOfParts>
  <Company>PARUS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Ponomarenko</dc:creator>
  <cp:lastModifiedBy>uzer</cp:lastModifiedBy>
  <dcterms:created xsi:type="dcterms:W3CDTF">2011-03-25T10:45:34Z</dcterms:created>
  <dcterms:modified xsi:type="dcterms:W3CDTF">2016-02-18T14:45:51Z</dcterms:modified>
</cp:coreProperties>
</file>