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955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3" i="1" l="1"/>
  <c r="E23" i="1"/>
  <c r="H23" i="1"/>
  <c r="I23" i="1"/>
  <c r="F25" i="1"/>
  <c r="J25" i="1"/>
  <c r="F26" i="1"/>
  <c r="F38" i="1" s="1"/>
  <c r="J26" i="1"/>
  <c r="F27" i="1"/>
  <c r="F39" i="1" s="1"/>
  <c r="J27" i="1"/>
  <c r="J39" i="1" s="1"/>
  <c r="F28" i="1"/>
  <c r="J28" i="1"/>
  <c r="D29" i="1"/>
  <c r="E29" i="1"/>
  <c r="E35" i="1" s="1"/>
  <c r="H29" i="1"/>
  <c r="H35" i="1" s="1"/>
  <c r="H85" i="1" s="1"/>
  <c r="I29" i="1"/>
  <c r="F31" i="1"/>
  <c r="J31" i="1"/>
  <c r="F32" i="1"/>
  <c r="J32" i="1"/>
  <c r="F33" i="1"/>
  <c r="J33" i="1"/>
  <c r="F34" i="1"/>
  <c r="F40" i="1" s="1"/>
  <c r="J34" i="1"/>
  <c r="J40" i="1" s="1"/>
  <c r="D37" i="1"/>
  <c r="E37" i="1"/>
  <c r="F37" i="1"/>
  <c r="H37" i="1"/>
  <c r="I37" i="1"/>
  <c r="J37" i="1"/>
  <c r="D38" i="1"/>
  <c r="E38" i="1"/>
  <c r="H38" i="1"/>
  <c r="I38" i="1"/>
  <c r="D39" i="1"/>
  <c r="E39" i="1"/>
  <c r="H39" i="1"/>
  <c r="I39" i="1"/>
  <c r="D40" i="1"/>
  <c r="E40" i="1"/>
  <c r="H40" i="1"/>
  <c r="I40" i="1"/>
  <c r="D47" i="1"/>
  <c r="D57" i="1" s="1"/>
  <c r="E47" i="1"/>
  <c r="E57" i="1" s="1"/>
  <c r="H47" i="1"/>
  <c r="H57" i="1" s="1"/>
  <c r="I47" i="1"/>
  <c r="F49" i="1"/>
  <c r="F59" i="1" s="1"/>
  <c r="F47" i="1"/>
  <c r="F57" i="1" s="1"/>
  <c r="J49" i="1"/>
  <c r="J47" i="1" s="1"/>
  <c r="J57" i="1" s="1"/>
  <c r="F50" i="1"/>
  <c r="J50" i="1"/>
  <c r="J60" i="1" s="1"/>
  <c r="F51" i="1"/>
  <c r="J51" i="1"/>
  <c r="D52" i="1"/>
  <c r="E52" i="1"/>
  <c r="H52" i="1"/>
  <c r="I52" i="1"/>
  <c r="I57" i="1" s="1"/>
  <c r="F54" i="1"/>
  <c r="J54" i="1"/>
  <c r="J52" i="1" s="1"/>
  <c r="F55" i="1"/>
  <c r="J55" i="1"/>
  <c r="F56" i="1"/>
  <c r="F52" i="1" s="1"/>
  <c r="J56" i="1"/>
  <c r="D59" i="1"/>
  <c r="E59" i="1"/>
  <c r="H59" i="1"/>
  <c r="I59" i="1"/>
  <c r="D60" i="1"/>
  <c r="E60" i="1"/>
  <c r="F60" i="1"/>
  <c r="H60" i="1"/>
  <c r="I60" i="1"/>
  <c r="D61" i="1"/>
  <c r="E61" i="1"/>
  <c r="H61" i="1"/>
  <c r="I61" i="1"/>
  <c r="J61" i="1"/>
  <c r="F62" i="1"/>
  <c r="J62" i="1"/>
  <c r="F63" i="1"/>
  <c r="J63" i="1"/>
  <c r="F65" i="1"/>
  <c r="J65" i="1"/>
  <c r="C66" i="1"/>
  <c r="D66" i="1"/>
  <c r="E66" i="1"/>
  <c r="G66" i="1"/>
  <c r="H66" i="1"/>
  <c r="I66" i="1"/>
  <c r="F68" i="1"/>
  <c r="F66" i="1" s="1"/>
  <c r="J68" i="1"/>
  <c r="J66" i="1" s="1"/>
  <c r="F69" i="1"/>
  <c r="J69" i="1"/>
  <c r="F70" i="1"/>
  <c r="J70" i="1"/>
  <c r="F71" i="1"/>
  <c r="J71" i="1"/>
  <c r="C78" i="1"/>
  <c r="D78" i="1"/>
  <c r="E78" i="1"/>
  <c r="G78" i="1"/>
  <c r="H78" i="1"/>
  <c r="I78" i="1"/>
  <c r="F80" i="1"/>
  <c r="F78" i="1" s="1"/>
  <c r="J80" i="1"/>
  <c r="J78" i="1" s="1"/>
  <c r="F81" i="1"/>
  <c r="J81" i="1"/>
  <c r="F82" i="1"/>
  <c r="J82" i="1"/>
  <c r="F83" i="1"/>
  <c r="J83" i="1"/>
  <c r="F84" i="1"/>
  <c r="J84" i="1"/>
  <c r="C85" i="1"/>
  <c r="C132" i="1" s="1"/>
  <c r="G85" i="1"/>
  <c r="C87" i="1"/>
  <c r="D87" i="1"/>
  <c r="E87" i="1"/>
  <c r="G87" i="1"/>
  <c r="H87" i="1"/>
  <c r="I87" i="1"/>
  <c r="F89" i="1"/>
  <c r="F87" i="1"/>
  <c r="J89" i="1"/>
  <c r="F90" i="1"/>
  <c r="J90" i="1"/>
  <c r="F91" i="1"/>
  <c r="J91" i="1"/>
  <c r="F92" i="1"/>
  <c r="J92" i="1"/>
  <c r="F93" i="1"/>
  <c r="J93" i="1"/>
  <c r="F94" i="1"/>
  <c r="J94" i="1"/>
  <c r="F95" i="1"/>
  <c r="J95" i="1"/>
  <c r="F96" i="1"/>
  <c r="J96" i="1"/>
  <c r="F97" i="1"/>
  <c r="J97" i="1"/>
  <c r="C98" i="1"/>
  <c r="C131" i="1" s="1"/>
  <c r="D98" i="1"/>
  <c r="E98" i="1"/>
  <c r="G98" i="1"/>
  <c r="H98" i="1"/>
  <c r="I98" i="1"/>
  <c r="F100" i="1"/>
  <c r="J100" i="1"/>
  <c r="F101" i="1"/>
  <c r="F98" i="1" s="1"/>
  <c r="J101" i="1"/>
  <c r="J98" i="1" s="1"/>
  <c r="F102" i="1"/>
  <c r="J102" i="1"/>
  <c r="F109" i="1"/>
  <c r="J109" i="1"/>
  <c r="F110" i="1"/>
  <c r="J110" i="1"/>
  <c r="C111" i="1"/>
  <c r="D111" i="1"/>
  <c r="E111" i="1"/>
  <c r="G111" i="1"/>
  <c r="H111" i="1"/>
  <c r="I111" i="1"/>
  <c r="F113" i="1"/>
  <c r="J113" i="1"/>
  <c r="F114" i="1"/>
  <c r="F111" i="1" s="1"/>
  <c r="J114" i="1"/>
  <c r="J111" i="1" s="1"/>
  <c r="F115" i="1"/>
  <c r="J115" i="1"/>
  <c r="F116" i="1"/>
  <c r="J116" i="1"/>
  <c r="C117" i="1"/>
  <c r="G117" i="1"/>
  <c r="F119" i="1"/>
  <c r="J119" i="1"/>
  <c r="F120" i="1"/>
  <c r="J120" i="1"/>
  <c r="F121" i="1"/>
  <c r="J121" i="1"/>
  <c r="F122" i="1"/>
  <c r="J122" i="1"/>
  <c r="F123" i="1"/>
  <c r="J123" i="1"/>
  <c r="J124" i="1" s="1"/>
  <c r="D124" i="1"/>
  <c r="D117" i="1" s="1"/>
  <c r="E124" i="1"/>
  <c r="E117" i="1" s="1"/>
  <c r="E131" i="1" s="1"/>
  <c r="H124" i="1"/>
  <c r="H117" i="1"/>
  <c r="I124" i="1"/>
  <c r="I117" i="1"/>
  <c r="I131" i="1"/>
  <c r="C125" i="1"/>
  <c r="D125" i="1"/>
  <c r="E125" i="1"/>
  <c r="G125" i="1"/>
  <c r="H125" i="1"/>
  <c r="I125" i="1"/>
  <c r="F127" i="1"/>
  <c r="F125" i="1" s="1"/>
  <c r="J127" i="1"/>
  <c r="J125" i="1" s="1"/>
  <c r="F128" i="1"/>
  <c r="J128" i="1"/>
  <c r="F129" i="1"/>
  <c r="J129" i="1"/>
  <c r="F130" i="1"/>
  <c r="J130" i="1"/>
  <c r="G131" i="1"/>
  <c r="G132" i="1" s="1"/>
  <c r="C140" i="1"/>
  <c r="D140" i="1"/>
  <c r="D170" i="1" s="1"/>
  <c r="E140" i="1"/>
  <c r="E170" i="1" s="1"/>
  <c r="G140" i="1"/>
  <c r="G170" i="1" s="1"/>
  <c r="G179" i="1" s="1"/>
  <c r="H140" i="1"/>
  <c r="H170" i="1" s="1"/>
  <c r="I140" i="1"/>
  <c r="I170" i="1" s="1"/>
  <c r="F142" i="1"/>
  <c r="J142" i="1"/>
  <c r="J140" i="1" s="1"/>
  <c r="F143" i="1"/>
  <c r="J143" i="1"/>
  <c r="F144" i="1"/>
  <c r="F140" i="1" s="1"/>
  <c r="J144" i="1"/>
  <c r="F145" i="1"/>
  <c r="J145" i="1"/>
  <c r="C146" i="1"/>
  <c r="D146" i="1"/>
  <c r="E146" i="1"/>
  <c r="G146" i="1"/>
  <c r="H146" i="1"/>
  <c r="I146" i="1"/>
  <c r="F148" i="1"/>
  <c r="J148" i="1"/>
  <c r="J146" i="1" s="1"/>
  <c r="F149" i="1"/>
  <c r="J149" i="1"/>
  <c r="F150" i="1"/>
  <c r="F146" i="1" s="1"/>
  <c r="J150" i="1"/>
  <c r="F151" i="1"/>
  <c r="J151" i="1"/>
  <c r="F152" i="1"/>
  <c r="J152" i="1"/>
  <c r="F153" i="1"/>
  <c r="J153" i="1"/>
  <c r="C160" i="1"/>
  <c r="D160" i="1"/>
  <c r="E160" i="1"/>
  <c r="G160" i="1"/>
  <c r="H160" i="1"/>
  <c r="I160" i="1"/>
  <c r="F162" i="1"/>
  <c r="F160" i="1"/>
  <c r="J162" i="1"/>
  <c r="J160" i="1" s="1"/>
  <c r="F163" i="1"/>
  <c r="J163" i="1"/>
  <c r="F164" i="1"/>
  <c r="J164" i="1"/>
  <c r="F165" i="1"/>
  <c r="J165" i="1"/>
  <c r="F166" i="1"/>
  <c r="J166" i="1"/>
  <c r="F167" i="1"/>
  <c r="J167" i="1"/>
  <c r="F168" i="1"/>
  <c r="J168" i="1"/>
  <c r="F169" i="1"/>
  <c r="J169" i="1"/>
  <c r="C170" i="1"/>
  <c r="C179" i="1" s="1"/>
  <c r="C172" i="1"/>
  <c r="D172" i="1"/>
  <c r="E172" i="1"/>
  <c r="G172" i="1"/>
  <c r="H172" i="1"/>
  <c r="I172" i="1"/>
  <c r="F174" i="1"/>
  <c r="F172" i="1" s="1"/>
  <c r="J174" i="1"/>
  <c r="J172" i="1"/>
  <c r="F175" i="1"/>
  <c r="J175" i="1"/>
  <c r="F176" i="1"/>
  <c r="J176" i="1"/>
  <c r="F177" i="1"/>
  <c r="J177" i="1"/>
  <c r="F178" i="1"/>
  <c r="J178" i="1"/>
  <c r="J23" i="1" l="1"/>
  <c r="F124" i="1"/>
  <c r="I179" i="1"/>
  <c r="F23" i="1"/>
  <c r="H131" i="1"/>
  <c r="F170" i="1"/>
  <c r="F179" i="1" s="1"/>
  <c r="H179" i="1"/>
  <c r="J29" i="1"/>
  <c r="I35" i="1"/>
  <c r="I85" i="1" s="1"/>
  <c r="I132" i="1" s="1"/>
  <c r="E179" i="1"/>
  <c r="D179" i="1"/>
  <c r="J87" i="1"/>
  <c r="J131" i="1" s="1"/>
  <c r="F29" i="1"/>
  <c r="D35" i="1"/>
  <c r="D85" i="1" s="1"/>
  <c r="D132" i="1" s="1"/>
  <c r="J117" i="1"/>
  <c r="F117" i="1"/>
  <c r="E85" i="1"/>
  <c r="E132" i="1" s="1"/>
  <c r="D131" i="1"/>
  <c r="H132" i="1"/>
  <c r="F131" i="1"/>
  <c r="J170" i="1"/>
  <c r="J179" i="1" s="1"/>
  <c r="J38" i="1"/>
  <c r="J59" i="1"/>
  <c r="F61" i="1"/>
  <c r="F35" i="1" l="1"/>
  <c r="F85" i="1" s="1"/>
  <c r="F132" i="1" s="1"/>
  <c r="J35" i="1"/>
  <c r="J85" i="1" s="1"/>
  <c r="J132" i="1" s="1"/>
</calcChain>
</file>

<file path=xl/sharedStrings.xml><?xml version="1.0" encoding="utf-8"?>
<sst xmlns="http://schemas.openxmlformats.org/spreadsheetml/2006/main" count="685" uniqueCount="407">
  <si>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</si>
  <si>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</si>
  <si>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</si>
  <si>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</si>
  <si>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</si>
  <si>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</si>
  <si>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</si>
  <si>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</si>
  <si>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</si>
  <si>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</si>
  <si>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</si>
  <si>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</si>
  <si>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</si>
  <si>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</si>
  <si>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</si>
  <si>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</si>
  <si>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</si>
  <si>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</si>
  <si>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</si>
  <si>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</si>
  <si>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в том числе: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</si>
  <si>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</si>
  <si>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</si>
  <si>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</si>
  <si>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</si>
  <si>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</si>
  <si>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>014</t>
  </si>
  <si>
    <t>Амортизация основных средств*</t>
  </si>
  <si>
    <t>020</t>
  </si>
  <si>
    <t>021</t>
  </si>
  <si>
    <t>022</t>
  </si>
  <si>
    <t>023</t>
  </si>
  <si>
    <t>Амортизация предметов лизинга (010440000)*</t>
  </si>
  <si>
    <t>024</t>
  </si>
  <si>
    <t>030</t>
  </si>
  <si>
    <t>из них:</t>
  </si>
  <si>
    <t>031</t>
  </si>
  <si>
    <t>032</t>
  </si>
  <si>
    <t>033</t>
  </si>
  <si>
    <t>034</t>
  </si>
  <si>
    <t xml:space="preserve">         Форма 0503730 с. 2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</si>
  <si>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</si>
  <si>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</si>
  <si>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</si>
  <si>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</si>
  <si>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</si>
  <si>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</si>
  <si>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</si>
  <si>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</si>
  <si>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</si>
  <si>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</si>
  <si>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</si>
  <si>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</si>
  <si>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</si>
  <si>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</si>
  <si>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</si>
  <si>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>060</t>
  </si>
  <si>
    <t>061</t>
  </si>
  <si>
    <t>062</t>
  </si>
  <si>
    <t>063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</si>
  <si>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</si>
  <si>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</si>
  <si>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</si>
  <si>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</si>
  <si>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</si>
  <si>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</si>
  <si>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</si>
  <si>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</si>
  <si>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</si>
  <si>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</si>
  <si>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</si>
  <si>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</si>
  <si>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</si>
  <si>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</si>
  <si>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</si>
  <si>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</si>
  <si>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</si>
  <si>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</si>
  <si>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</si>
  <si>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</si>
  <si>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</si>
  <si>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</si>
  <si>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</si>
  <si>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</si>
  <si>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</si>
  <si>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</si>
  <si>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</si>
  <si>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</si>
  <si>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</si>
  <si>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</si>
  <si>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</si>
  <si>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</si>
  <si>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</si>
  <si>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</si>
  <si>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</si>
  <si>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</si>
  <si>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</si>
  <si>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</si>
  <si>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</si>
  <si>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</si>
  <si>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</si>
  <si>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</si>
  <si>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</si>
  <si>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</si>
  <si>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</si>
  <si>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</si>
  <si>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</si>
  <si>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</si>
  <si>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</si>
  <si>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</si>
  <si>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</si>
  <si>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</si>
  <si>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</si>
  <si>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</si>
  <si>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</si>
  <si>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</si>
  <si>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</si>
  <si>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</si>
  <si>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</si>
  <si>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</si>
  <si>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</si>
  <si>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</si>
  <si>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</si>
  <si>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</si>
  <si>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</si>
  <si>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</si>
  <si>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</si>
  <si>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</si>
  <si>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</si>
  <si>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</si>
  <si>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</si>
  <si>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</si>
  <si>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</si>
  <si>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</si>
  <si>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</si>
  <si>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</si>
  <si>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</si>
  <si>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</si>
  <si>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</si>
  <si>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</si>
  <si>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</si>
  <si>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</si>
  <si>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</si>
  <si>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</si>
  <si>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</si>
  <si>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</si>
  <si>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</si>
  <si>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</si>
  <si>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</si>
  <si>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</si>
  <si>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</si>
  <si>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</si>
  <si>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</si>
  <si>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</si>
  <si>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</si>
  <si>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</si>
  <si>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</si>
  <si>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</si>
  <si>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</si>
  <si>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</si>
  <si>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</si>
  <si>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</si>
  <si>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</si>
  <si>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</si>
  <si>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</si>
  <si>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</si>
  <si>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</si>
  <si>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</si>
  <si>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</si>
  <si>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</si>
  <si>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</si>
  <si>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</si>
  <si>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</si>
  <si>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</si>
  <si>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</si>
  <si>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</si>
  <si>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</si>
  <si>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</si>
  <si>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</si>
  <si>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</si>
  <si>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</si>
  <si>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</si>
  <si>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</si>
  <si>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</si>
  <si>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</si>
  <si>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</si>
  <si>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</si>
  <si>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</si>
  <si>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</si>
  <si>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</si>
  <si>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</si>
  <si>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</si>
  <si>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</si>
  <si>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</si>
  <si>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</si>
  <si>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</si>
  <si>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</si>
  <si>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</si>
  <si>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</si>
  <si>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</si>
  <si>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</si>
  <si>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</si>
  <si>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</si>
  <si>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</si>
  <si>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</si>
  <si>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</si>
  <si>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</si>
  <si>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</si>
  <si>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</si>
  <si>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</si>
  <si>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</si>
  <si>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</si>
  <si>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</si>
  <si>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</si>
  <si>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</si>
  <si>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</si>
  <si>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</si>
  <si>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</si>
  <si>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</si>
  <si>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</si>
  <si>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</si>
  <si>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</si>
  <si>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</si>
  <si>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</si>
  <si>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</si>
  <si>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</si>
  <si>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</si>
  <si>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</si>
  <si>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</si>
  <si>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</si>
  <si>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</si>
  <si>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</si>
  <si>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</si>
  <si>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</si>
  <si>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</si>
  <si>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</si>
  <si>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</si>
  <si>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</si>
  <si>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</si>
  <si>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</si>
  <si>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</si>
  <si>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</si>
  <si>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</si>
  <si>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</si>
  <si>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</si>
  <si>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</si>
  <si>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</si>
  <si>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</si>
  <si>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</si>
  <si>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</si>
  <si>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</si>
  <si>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</si>
  <si>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</si>
  <si>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</si>
  <si>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</si>
  <si>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</si>
  <si>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</si>
  <si>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</si>
  <si>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</si>
  <si>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</si>
  <si>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</si>
  <si>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</si>
  <si>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</si>
  <si>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</si>
  <si>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</si>
  <si>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</si>
  <si>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</si>
  <si>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</si>
  <si>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</si>
  <si>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</si>
  <si>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</si>
  <si>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</si>
  <si>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</si>
  <si>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</si>
  <si>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</si>
  <si>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</si>
  <si>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</si>
  <si>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</si>
  <si>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</si>
  <si>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</si>
  <si>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</si>
  <si>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</si>
  <si>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</si>
  <si>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</si>
  <si>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</si>
  <si>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</si>
  <si>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</si>
  <si>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</si>
  <si>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</si>
  <si>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</si>
  <si>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</si>
  <si>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</si>
  <si>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</si>
  <si>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</si>
  <si>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</si>
  <si>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</si>
  <si>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</si>
  <si>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</si>
  <si>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</si>
  <si>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</si>
  <si>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</si>
  <si>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</si>
  <si>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</si>
  <si>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</si>
  <si>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</si>
  <si>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</si>
  <si>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</si>
  <si>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</si>
  <si>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</si>
  <si>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</si>
  <si>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</si>
  <si>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</si>
  <si>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</si>
  <si>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</si>
  <si>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</si>
  <si>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</si>
  <si>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</si>
  <si>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</si>
  <si>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</si>
  <si>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</si>
  <si>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</si>
  <si>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</si>
  <si>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</si>
  <si>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</si>
  <si>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</si>
  <si>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</si>
  <si>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</si>
  <si>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</si>
  <si>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</si>
  <si>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</si>
  <si>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</si>
  <si>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</si>
  <si>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</si>
  <si>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t>расчеты по налоговым вычетам по НДС (021010000)</t>
  </si>
  <si>
    <t>Расчеты по ущербу и иным доходам (020900000)</t>
  </si>
  <si>
    <t>ИНН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</si>
  <si>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</si>
  <si>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</si>
  <si>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амортизация ОЦИ*</t>
  </si>
  <si>
    <t>остаточная стоимость ОЦИ (стр. 336 + стр. 337)</t>
  </si>
  <si>
    <t>приносящая</t>
  </si>
  <si>
    <t>доход</t>
  </si>
  <si>
    <t>380</t>
  </si>
  <si>
    <t>3800</t>
  </si>
  <si>
    <t>570</t>
  </si>
  <si>
    <t>580</t>
  </si>
  <si>
    <t>590</t>
  </si>
  <si>
    <t>Расчеты по доходам (020500000)</t>
  </si>
  <si>
    <t>5700</t>
  </si>
  <si>
    <t>5800</t>
  </si>
  <si>
    <t>5900</t>
  </si>
  <si>
    <t xml:space="preserve">деятельность по </t>
  </si>
  <si>
    <t>государственному</t>
  </si>
  <si>
    <t>заданию</t>
  </si>
  <si>
    <t>000</t>
  </si>
  <si>
    <t>денежные средства учреждения на специальных счетах в кредитной организации (020126000)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</si>
  <si>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</si>
  <si>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</si>
  <si>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</si>
  <si>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</si>
  <si>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</si>
  <si>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</si>
  <si>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</si>
  <si>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</si>
  <si>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</si>
  <si>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</si>
  <si>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</si>
  <si>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</si>
  <si>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</si>
  <si>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</si>
  <si>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</si>
  <si>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</si>
  <si>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</si>
  <si>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</si>
  <si>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Наименование органа, осуществляющего 
полномочия учредителя</t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</si>
  <si>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</si>
  <si>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</si>
  <si>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Шоломова Елена Борисовна</t>
  </si>
  <si>
    <t>Казаринова Елена Владимировна</t>
  </si>
  <si>
    <t>01 января 2018 г.</t>
  </si>
  <si>
    <t>7220003137</t>
  </si>
  <si>
    <t>3</t>
  </si>
  <si>
    <t>5</t>
  </si>
  <si>
    <t>01.01.2018</t>
  </si>
  <si>
    <t>ГОД</t>
  </si>
  <si>
    <t>500</t>
  </si>
  <si>
    <t>предметы лизинга (010140000)*</t>
  </si>
  <si>
    <t>Амортизация особо ценного движимого имущества учреждения (010420000)*</t>
  </si>
  <si>
    <t>иное движимое имущество учреждения (остаточная стоимость, стр.013 -  стр.023)</t>
  </si>
  <si>
    <t>Итого по разделу III (стр.470+ стр.490 + стр. 510 + стр.530  + стр.570 + стр.580 + стр.590)</t>
  </si>
  <si>
    <t>Основные средства (остаточная стоимость, стр.010 -  стр.020)</t>
  </si>
  <si>
    <t>недвижимое имущество учреждения (010110000)*</t>
  </si>
  <si>
    <t>недвижимое имущество учреждения (остаточная стоимость, стр.011 -  стр.021)</t>
  </si>
  <si>
    <t>особо ценное движимое имущество учреждения (остаточная стоимость, стр.012 -  стр.022)</t>
  </si>
  <si>
    <t>иное движимое имущество учреждения (остаточная стоимость, стр. 042 -  стр.052)</t>
  </si>
  <si>
    <t>Основные средства (балансовая стоимость, 010100000)*, всего</t>
  </si>
  <si>
    <t>Амортизация иного движимого имущества учреждения (010430000)*</t>
  </si>
  <si>
    <t>Итого по разделу I 
(стр.030 + стр.060 + стр.070 + стр.080 + стр.090 + стр.100  + стр. 140)</t>
  </si>
  <si>
    <t>Нематериальные активы (остаточная стоимость, стр. 040 -  стр.050)</t>
  </si>
  <si>
    <t>Амортизация недвижимого имущества учреждения (010410000)*</t>
  </si>
  <si>
    <t>предметы лизинга (остаточная стоимость, стр.014 -  стр.024)</t>
  </si>
  <si>
    <t>предметы лизинга (остаточная стоимость, стр. 043 -  стр.053)</t>
  </si>
  <si>
    <t>Итого по разделу II (стр.170  + стр.210 + стр.230 + стр.260 + стр.290 + стр.310 + стр.320 + стр. 330 + стр.370 + стр.380 )</t>
  </si>
  <si>
    <t>Финансовый результат экономического субъекта (040100000)
 (стр.623 + стр.6231 + стр.624 + стр.625 + стр.626)</t>
  </si>
  <si>
    <t>Нематериальные активы (балансовая стоимость, 010200000)*, всего</t>
  </si>
  <si>
    <t>Непроизведенные активы (балансовая стоимость, 010300000)</t>
  </si>
  <si>
    <t>71634448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</si>
</sst>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29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1">
    <xf numFmtId="0" fontId="0" fillId="0" borderId="0"/>
    <xf numFmtId="0" fontId="27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90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wrapText="1" indent="4"/>
    </xf>
    <xf numFmtId="49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1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2" xfId="0" applyNumberFormat="1" applyFont="1" applyFill="1" applyBorder="1" applyAlignment="1">
      <alignment horizontal="center"/>
    </xf>
    <xf numFmtId="0" fontId="3" fillId="18" borderId="23" xfId="0" applyFont="1" applyFill="1" applyBorder="1" applyAlignment="1">
      <alignment wrapText="1"/>
    </xf>
    <xf numFmtId="49" fontId="3" fillId="18" borderId="24" xfId="0" applyNumberFormat="1" applyFont="1" applyFill="1" applyBorder="1" applyAlignment="1">
      <alignment horizontal="center"/>
    </xf>
    <xf numFmtId="0" fontId="3" fillId="18" borderId="23" xfId="0" applyFont="1" applyFill="1" applyBorder="1" applyAlignment="1">
      <alignment horizontal="left" wrapText="1" indent="2"/>
    </xf>
    <xf numFmtId="0" fontId="3" fillId="18" borderId="23" xfId="0" applyFont="1" applyFill="1" applyBorder="1" applyAlignment="1">
      <alignment horizontal="left"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6" xfId="0" applyNumberFormat="1" applyFont="1" applyFill="1" applyBorder="1" applyAlignment="1">
      <alignment horizontal="center"/>
    </xf>
    <xf numFmtId="0" fontId="3" fillId="18" borderId="27" xfId="0" applyFont="1" applyFill="1" applyBorder="1" applyAlignment="1">
      <alignment horizontal="left" wrapText="1" indent="4"/>
    </xf>
    <xf numFmtId="0" fontId="3" fillId="18" borderId="28" xfId="0" applyFont="1" applyFill="1" applyBorder="1" applyAlignment="1">
      <alignment horizontal="left" wrapText="1"/>
    </xf>
    <xf numFmtId="0" fontId="3" fillId="18" borderId="23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28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/>
    </xf>
    <xf numFmtId="49" fontId="3" fillId="18" borderId="31" xfId="0" applyNumberFormat="1" applyFont="1" applyFill="1" applyBorder="1" applyAlignment="1">
      <alignment horizontal="center"/>
    </xf>
    <xf numFmtId="0" fontId="4" fillId="18" borderId="32" xfId="0" applyFont="1" applyFill="1" applyBorder="1" applyAlignment="1">
      <alignment horizontal="left" wrapText="1"/>
    </xf>
    <xf numFmtId="49" fontId="3" fillId="18" borderId="33" xfId="0" applyNumberFormat="1" applyFont="1" applyFill="1" applyBorder="1" applyAlignment="1">
      <alignment horizontal="center"/>
    </xf>
    <xf numFmtId="0" fontId="3" fillId="18" borderId="34" xfId="0" applyFont="1" applyFill="1" applyBorder="1" applyAlignment="1">
      <alignment horizontal="left" wrapText="1" indent="4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49" fontId="3" fillId="18" borderId="37" xfId="0" applyNumberFormat="1" applyFont="1" applyFill="1" applyBorder="1" applyAlignment="1">
      <alignment horizontal="center"/>
    </xf>
    <xf numFmtId="49" fontId="3" fillId="18" borderId="38" xfId="0" applyNumberFormat="1" applyFont="1" applyFill="1" applyBorder="1" applyAlignment="1">
      <alignment horizontal="center"/>
    </xf>
    <xf numFmtId="0" fontId="4" fillId="18" borderId="39" xfId="0" applyFont="1" applyFill="1" applyBorder="1" applyAlignment="1">
      <alignment horizontal="left" wrapText="1"/>
    </xf>
    <xf numFmtId="0" fontId="4" fillId="18" borderId="36" xfId="0" applyFont="1" applyFill="1" applyBorder="1" applyAlignment="1">
      <alignment horizontal="center" wrapText="1"/>
    </xf>
    <xf numFmtId="0" fontId="3" fillId="18" borderId="36" xfId="0" applyFont="1" applyFill="1" applyBorder="1" applyAlignment="1">
      <alignment horizontal="left" wrapText="1" indent="3"/>
    </xf>
    <xf numFmtId="49" fontId="3" fillId="18" borderId="40" xfId="0" applyNumberFormat="1" applyFont="1" applyFill="1" applyBorder="1" applyAlignment="1">
      <alignment horizontal="center"/>
    </xf>
    <xf numFmtId="0" fontId="3" fillId="18" borderId="41" xfId="0" applyFont="1" applyFill="1" applyBorder="1" applyAlignment="1">
      <alignment horizontal="left" wrapText="1" indent="4"/>
    </xf>
    <xf numFmtId="0" fontId="4" fillId="18" borderId="42" xfId="0" applyFont="1" applyFill="1" applyBorder="1" applyAlignment="1">
      <alignment horizontal="left" wrapText="1"/>
    </xf>
    <xf numFmtId="0" fontId="3" fillId="18" borderId="29" xfId="0" applyFont="1" applyFill="1" applyBorder="1" applyAlignment="1">
      <alignment horizontal="left" wrapText="1" indent="3"/>
    </xf>
    <xf numFmtId="0" fontId="3" fillId="18" borderId="28" xfId="0" applyFont="1" applyFill="1" applyBorder="1" applyAlignment="1">
      <alignment horizontal="left" wrapText="1" indent="3"/>
    </xf>
    <xf numFmtId="164" fontId="3" fillId="18" borderId="18" xfId="0" applyNumberFormat="1" applyFont="1" applyFill="1" applyBorder="1" applyAlignment="1">
      <alignment horizontal="center"/>
    </xf>
    <xf numFmtId="164" fontId="3" fillId="18" borderId="17" xfId="0" applyNumberFormat="1" applyFont="1" applyFill="1" applyBorder="1" applyAlignment="1">
      <alignment horizontal="center"/>
    </xf>
    <xf numFmtId="164" fontId="3" fillId="18" borderId="43" xfId="0" applyNumberFormat="1" applyFont="1" applyFill="1" applyBorder="1" applyAlignment="1">
      <alignment horizontal="center"/>
    </xf>
    <xf numFmtId="164" fontId="3" fillId="18" borderId="44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45" xfId="0" applyNumberFormat="1" applyFont="1" applyFill="1" applyBorder="1" applyAlignment="1" applyProtection="1">
      <alignment horizontal="center"/>
      <protection locked="0"/>
    </xf>
    <xf numFmtId="49" fontId="3" fillId="0" borderId="46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5" xfId="0" applyNumberFormat="1" applyFont="1" applyFill="1" applyBorder="1" applyAlignment="1" applyProtection="1">
      <alignment horizontal="center"/>
      <protection locked="0"/>
    </xf>
    <xf numFmtId="49" fontId="26" fillId="0" borderId="0" xfId="0" applyNumberFormat="1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4" fontId="3" fillId="19" borderId="48" xfId="0" applyNumberFormat="1" applyFont="1" applyFill="1" applyBorder="1" applyAlignment="1">
      <alignment horizontal="right"/>
    </xf>
    <xf numFmtId="164" fontId="3" fillId="18" borderId="48" xfId="0" applyNumberFormat="1" applyFont="1" applyFill="1" applyBorder="1" applyAlignment="1">
      <alignment horizontal="right"/>
    </xf>
    <xf numFmtId="164" fontId="3" fillId="19" borderId="49" xfId="0" applyNumberFormat="1" applyFont="1" applyFill="1" applyBorder="1" applyAlignment="1">
      <alignment horizontal="right"/>
    </xf>
    <xf numFmtId="164" fontId="3" fillId="18" borderId="17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/>
    </xf>
    <xf numFmtId="164" fontId="3" fillId="0" borderId="48" xfId="0" applyNumberFormat="1" applyFont="1" applyFill="1" applyBorder="1" applyAlignment="1" applyProtection="1">
      <alignment horizontal="right"/>
      <protection locked="0"/>
    </xf>
    <xf numFmtId="164" fontId="3" fillId="20" borderId="48" xfId="0" applyNumberFormat="1" applyFont="1" applyFill="1" applyBorder="1" applyAlignment="1">
      <alignment horizontal="right"/>
    </xf>
    <xf numFmtId="164" fontId="3" fillId="20" borderId="49" xfId="0" applyNumberFormat="1" applyFont="1" applyFill="1" applyBorder="1" applyAlignment="1">
      <alignment horizontal="right"/>
    </xf>
    <xf numFmtId="164" fontId="3" fillId="21" borderId="48" xfId="0" applyNumberFormat="1" applyFont="1" applyFill="1" applyBorder="1" applyAlignment="1">
      <alignment horizontal="right"/>
    </xf>
    <xf numFmtId="164" fontId="3" fillId="21" borderId="51" xfId="0" applyNumberFormat="1" applyFont="1" applyFill="1" applyBorder="1" applyAlignment="1">
      <alignment horizontal="right"/>
    </xf>
    <xf numFmtId="164" fontId="3" fillId="18" borderId="18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 vertical="top"/>
    </xf>
    <xf numFmtId="164" fontId="3" fillId="21" borderId="49" xfId="0" applyNumberFormat="1" applyFont="1" applyFill="1" applyBorder="1" applyAlignment="1">
      <alignment horizontal="right"/>
    </xf>
    <xf numFmtId="164" fontId="3" fillId="21" borderId="19" xfId="0" applyNumberFormat="1" applyFont="1" applyFill="1" applyBorder="1" applyAlignment="1">
      <alignment horizontal="right"/>
    </xf>
    <xf numFmtId="164" fontId="3" fillId="18" borderId="19" xfId="0" applyNumberFormat="1" applyFont="1" applyFill="1" applyBorder="1" applyAlignment="1">
      <alignment horizontal="right"/>
    </xf>
    <xf numFmtId="164" fontId="3" fillId="21" borderId="52" xfId="0" applyNumberFormat="1" applyFont="1" applyFill="1" applyBorder="1" applyAlignment="1">
      <alignment horizontal="right"/>
    </xf>
    <xf numFmtId="164" fontId="3" fillId="19" borderId="53" xfId="0" applyNumberFormat="1" applyFont="1" applyFill="1" applyBorder="1" applyAlignment="1">
      <alignment horizontal="right"/>
    </xf>
    <xf numFmtId="164" fontId="3" fillId="18" borderId="14" xfId="0" applyNumberFormat="1" applyFont="1" applyFill="1" applyBorder="1" applyAlignment="1">
      <alignment horizontal="right"/>
    </xf>
    <xf numFmtId="164" fontId="3" fillId="18" borderId="54" xfId="0" applyNumberFormat="1" applyFont="1" applyFill="1" applyBorder="1" applyAlignment="1">
      <alignment horizontal="right" vertical="top"/>
    </xf>
    <xf numFmtId="164" fontId="3" fillId="20" borderId="55" xfId="0" applyNumberFormat="1" applyFont="1" applyFill="1" applyBorder="1" applyAlignment="1">
      <alignment horizontal="right"/>
    </xf>
    <xf numFmtId="164" fontId="3" fillId="19" borderId="55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164" fontId="3" fillId="21" borderId="55" xfId="0" applyNumberFormat="1" applyFont="1" applyFill="1" applyBorder="1" applyAlignment="1">
      <alignment horizontal="right"/>
    </xf>
    <xf numFmtId="164" fontId="3" fillId="0" borderId="55" xfId="0" applyNumberFormat="1" applyFont="1" applyFill="1" applyBorder="1" applyAlignment="1" applyProtection="1">
      <alignment horizontal="right"/>
      <protection locked="0"/>
    </xf>
    <xf numFmtId="164" fontId="3" fillId="18" borderId="15" xfId="0" applyNumberFormat="1" applyFont="1" applyFill="1" applyBorder="1" applyAlignment="1">
      <alignment horizontal="right"/>
    </xf>
    <xf numFmtId="164" fontId="3" fillId="0" borderId="19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20" borderId="10" xfId="0" applyNumberFormat="1" applyFont="1" applyFill="1" applyBorder="1" applyAlignment="1">
      <alignment horizontal="right"/>
    </xf>
    <xf numFmtId="164" fontId="3" fillId="20" borderId="52" xfId="0" applyNumberFormat="1" applyFont="1" applyFill="1" applyBorder="1" applyAlignment="1">
      <alignment horizontal="right"/>
    </xf>
    <xf numFmtId="164" fontId="3" fillId="0" borderId="56" xfId="0" applyNumberFormat="1" applyFont="1" applyFill="1" applyBorder="1" applyAlignment="1" applyProtection="1">
      <alignment horizontal="right"/>
      <protection locked="0"/>
    </xf>
    <xf numFmtId="164" fontId="3" fillId="18" borderId="56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22" borderId="57" xfId="0" applyNumberFormat="1" applyFont="1" applyFill="1" applyBorder="1" applyAlignment="1">
      <alignment horizontal="right"/>
    </xf>
    <xf numFmtId="164" fontId="3" fillId="22" borderId="58" xfId="0" applyNumberFormat="1" applyFont="1" applyFill="1" applyBorder="1" applyAlignment="1">
      <alignment horizontal="right"/>
    </xf>
    <xf numFmtId="164" fontId="3" fillId="20" borderId="56" xfId="0" applyNumberFormat="1" applyFont="1" applyFill="1" applyBorder="1" applyAlignment="1">
      <alignment horizontal="right"/>
    </xf>
    <xf numFmtId="164" fontId="3" fillId="19" borderId="18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/>
      <protection locked="0"/>
    </xf>
    <xf numFmtId="164" fontId="3" fillId="0" borderId="18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Alignment="1" applyProtection="1">
      <alignment horizontal="right"/>
      <protection locked="0"/>
    </xf>
    <xf numFmtId="164" fontId="3" fillId="0" borderId="15" xfId="0" applyNumberFormat="1" applyFont="1" applyFill="1" applyBorder="1" applyAlignment="1" applyProtection="1">
      <alignment horizontal="right"/>
      <protection locked="0"/>
    </xf>
    <xf numFmtId="164" fontId="3" fillId="22" borderId="59" xfId="0" applyNumberFormat="1" applyFont="1" applyFill="1" applyBorder="1" applyAlignment="1">
      <alignment horizontal="right"/>
    </xf>
    <xf numFmtId="164" fontId="3" fillId="22" borderId="52" xfId="0" applyNumberFormat="1" applyFont="1" applyFill="1" applyBorder="1" applyAlignment="1">
      <alignment horizontal="right"/>
    </xf>
    <xf numFmtId="164" fontId="3" fillId="23" borderId="60" xfId="0" applyNumberFormat="1" applyFont="1" applyFill="1" applyBorder="1" applyAlignment="1">
      <alignment horizontal="right"/>
    </xf>
    <xf numFmtId="164" fontId="3" fillId="23" borderId="58" xfId="0" applyNumberFormat="1" applyFont="1" applyFill="1" applyBorder="1" applyAlignment="1">
      <alignment horizontal="right"/>
    </xf>
    <xf numFmtId="164" fontId="3" fillId="19" borderId="61" xfId="0" applyNumberFormat="1" applyFont="1" applyFill="1" applyBorder="1" applyAlignment="1">
      <alignment horizontal="right"/>
    </xf>
    <xf numFmtId="164" fontId="3" fillId="20" borderId="18" xfId="0" applyNumberFormat="1" applyFont="1" applyFill="1" applyBorder="1" applyAlignment="1">
      <alignment horizontal="right"/>
    </xf>
    <xf numFmtId="164" fontId="3" fillId="21" borderId="59" xfId="0" applyNumberFormat="1" applyFont="1" applyFill="1" applyBorder="1" applyAlignment="1">
      <alignment horizontal="right"/>
    </xf>
    <xf numFmtId="164" fontId="3" fillId="18" borderId="56" xfId="0" applyNumberFormat="1" applyFont="1" applyFill="1" applyBorder="1" applyAlignment="1" applyProtection="1">
      <alignment horizontal="right"/>
    </xf>
    <xf numFmtId="164" fontId="3" fillId="0" borderId="14" xfId="0" applyNumberFormat="1" applyFont="1" applyFill="1" applyBorder="1" applyAlignment="1" applyProtection="1">
      <alignment horizontal="right"/>
      <protection locked="0"/>
    </xf>
    <xf numFmtId="164" fontId="3" fillId="18" borderId="54" xfId="0" applyNumberFormat="1" applyFont="1" applyFill="1" applyBorder="1" applyAlignment="1">
      <alignment horizontal="right"/>
    </xf>
    <xf numFmtId="164" fontId="3" fillId="20" borderId="50" xfId="0" applyNumberFormat="1" applyFont="1" applyFill="1" applyBorder="1" applyAlignment="1">
      <alignment horizontal="right"/>
    </xf>
    <xf numFmtId="164" fontId="3" fillId="20" borderId="51" xfId="0" applyNumberFormat="1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3" fillId="18" borderId="62" xfId="0" applyFont="1" applyFill="1" applyBorder="1" applyAlignment="1" applyProtection="1">
      <alignment horizontal="left" wrapText="1"/>
    </xf>
    <xf numFmtId="49" fontId="3" fillId="18" borderId="31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0" fillId="24" borderId="0" xfId="0" applyNumberFormat="1" applyFill="1"/>
    <xf numFmtId="0" fontId="0" fillId="24" borderId="0" xfId="0" applyFill="1"/>
    <xf numFmtId="0" fontId="3" fillId="0" borderId="0" xfId="0" applyFont="1" applyFill="1" applyAlignment="1">
      <alignment horizontal="left" wrapText="1"/>
    </xf>
    <xf numFmtId="49" fontId="3" fillId="0" borderId="46" xfId="0" applyNumberFormat="1" applyFont="1" applyFill="1" applyBorder="1" applyAlignment="1">
      <alignment horizontal="center"/>
    </xf>
    <xf numFmtId="0" fontId="3" fillId="18" borderId="63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64" xfId="0" applyNumberFormat="1" applyFont="1" applyFill="1" applyBorder="1" applyAlignment="1">
      <alignment horizontal="left" wrapText="1"/>
    </xf>
    <xf numFmtId="0" fontId="3" fillId="0" borderId="13" xfId="0" applyNumberFormat="1" applyFont="1" applyFill="1" applyBorder="1" applyAlignment="1">
      <alignment horizontal="left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/>
    </xf>
    <xf numFmtId="49" fontId="3" fillId="0" borderId="1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3" xfId="0" applyFont="1" applyBorder="1" applyAlignment="1">
      <alignment horizontal="center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64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3" xfId="0" applyNumberFormat="1" applyFont="1" applyFill="1" applyBorder="1" applyAlignment="1" applyProtection="1">
      <alignment horizontal="left" wrapText="1"/>
      <protection locked="0"/>
    </xf>
    <xf numFmtId="0" fontId="3" fillId="0" borderId="68" xfId="0" applyNumberFormat="1" applyFont="1" applyFill="1" applyBorder="1" applyAlignment="1" applyProtection="1">
      <alignment horizontal="left" wrapText="1"/>
      <protection locked="0"/>
    </xf>
    <xf numFmtId="0" fontId="3" fillId="0" borderId="0" xfId="0" applyNumberFormat="1" applyFont="1" applyFill="1" applyBorder="1" applyAlignment="1" applyProtection="1">
      <alignment horizontal="left" wrapText="1"/>
      <protection locked="0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/>
    </xf>
  </cellXfs>
  <cellStyles count="101">
    <cellStyle name="20% - Акцент1" xfId="1" builtinId="30" customBuiltin="1"/>
    <cellStyle name="20% — акцент1" xfId="2"/>
    <cellStyle name="20% - Акцент1 2" xfId="3"/>
    <cellStyle name="20% - Акцент2" xfId="4" builtinId="34" customBuiltin="1"/>
    <cellStyle name="20% — акцент2" xfId="5"/>
    <cellStyle name="20% - Акцент2 2" xfId="6"/>
    <cellStyle name="20% - Акцент3" xfId="7" builtinId="38" customBuiltin="1"/>
    <cellStyle name="20% — акцент3" xfId="8"/>
    <cellStyle name="20% - Акцент3 2" xfId="9"/>
    <cellStyle name="20% - Акцент4" xfId="10" builtinId="42" customBuiltin="1"/>
    <cellStyle name="20% — акцент4" xfId="11"/>
    <cellStyle name="20% - Акцент4 2" xfId="12"/>
    <cellStyle name="20% - Акцент5" xfId="13" builtinId="46" customBuiltin="1"/>
    <cellStyle name="20% — акцент5" xfId="14"/>
    <cellStyle name="20% - Акцент5 2" xfId="15"/>
    <cellStyle name="20% - Акцент6" xfId="16" builtinId="50" customBuiltin="1"/>
    <cellStyle name="20% — акцент6" xfId="17"/>
    <cellStyle name="20% - Акцент6 2" xfId="18"/>
    <cellStyle name="40% - Акцент1" xfId="19" builtinId="31" customBuiltin="1"/>
    <cellStyle name="40% — акцент1" xfId="20"/>
    <cellStyle name="40% - Акцент1 2" xfId="21"/>
    <cellStyle name="40% - Акцент2" xfId="22" builtinId="35" customBuiltin="1"/>
    <cellStyle name="40% — акцент2" xfId="23"/>
    <cellStyle name="40% - Акцент2 2" xfId="24"/>
    <cellStyle name="40% - Акцент3" xfId="25" builtinId="39" customBuiltin="1"/>
    <cellStyle name="40% — акцент3" xfId="26"/>
    <cellStyle name="40% - Акцент3 2" xfId="27"/>
    <cellStyle name="40% - Акцент4" xfId="28" builtinId="43" customBuiltin="1"/>
    <cellStyle name="40% — акцент4" xfId="29"/>
    <cellStyle name="40% - Акцент4 2" xfId="30"/>
    <cellStyle name="40% - Акцент5" xfId="31" builtinId="47" customBuiltin="1"/>
    <cellStyle name="40% — акцент5" xfId="32"/>
    <cellStyle name="40% - Акцент5 2" xfId="33"/>
    <cellStyle name="40% - Акцент6" xfId="34" builtinId="51" customBuiltin="1"/>
    <cellStyle name="40% — акцент6" xfId="35"/>
    <cellStyle name="40% - Акцент6 2" xfId="36"/>
    <cellStyle name="60% - Акцент1" xfId="37" builtinId="32" customBuiltin="1"/>
    <cellStyle name="60% — акцент1" xfId="38"/>
    <cellStyle name="60% - Акцент1 2" xfId="39"/>
    <cellStyle name="60% - Акцент2" xfId="40" builtinId="36" customBuiltin="1"/>
    <cellStyle name="60% — акцент2" xfId="41"/>
    <cellStyle name="60% - Акцент2 2" xfId="42"/>
    <cellStyle name="60% - Акцент3" xfId="43" builtinId="40" customBuiltin="1"/>
    <cellStyle name="60% — акцент3" xfId="44"/>
    <cellStyle name="60% - Акцент3 2" xfId="45"/>
    <cellStyle name="60% - Акцент4" xfId="46" builtinId="44" customBuiltin="1"/>
    <cellStyle name="60% — акцент4" xfId="47"/>
    <cellStyle name="60% - Акцент4 2" xfId="48"/>
    <cellStyle name="60% - Акцент5" xfId="49" builtinId="48" customBuiltin="1"/>
    <cellStyle name="60% — акцент5" xfId="50"/>
    <cellStyle name="60% - Акцент5 2" xfId="51"/>
    <cellStyle name="60% - Акцент6" xfId="52" builtinId="52" customBuiltin="1"/>
    <cellStyle name="60% — акцент6" xfId="53"/>
    <cellStyle name="60% - Акцент6 2" xfId="54"/>
    <cellStyle name="Акцент1" xfId="55" builtinId="29" customBuiltin="1"/>
    <cellStyle name="Акцент1 2" xfId="56"/>
    <cellStyle name="Акцент2" xfId="57" builtinId="33" customBuiltin="1"/>
    <cellStyle name="Акцент2 2" xfId="58"/>
    <cellStyle name="Акцент3" xfId="59" builtinId="37" customBuiltin="1"/>
    <cellStyle name="Акцент3 2" xfId="60"/>
    <cellStyle name="Акцент4" xfId="61" builtinId="41" customBuiltin="1"/>
    <cellStyle name="Акцент4 2" xfId="62"/>
    <cellStyle name="Акцент5" xfId="63" builtinId="45" customBuiltin="1"/>
    <cellStyle name="Акцент5 2" xfId="64"/>
    <cellStyle name="Акцент6" xfId="65" builtinId="49" customBuiltin="1"/>
    <cellStyle name="Акцент6 2" xfId="66"/>
    <cellStyle name="Ввод " xfId="67" builtinId="20" customBuiltin="1"/>
    <cellStyle name="Ввод  2" xfId="68"/>
    <cellStyle name="Вывод" xfId="69" builtinId="21" customBuiltin="1"/>
    <cellStyle name="Вывод 2" xfId="70"/>
    <cellStyle name="Вычисление" xfId="71" builtinId="22" customBuiltin="1"/>
    <cellStyle name="Вычисление 2" xfId="72"/>
    <cellStyle name="Заголовок 1" xfId="73" builtinId="16" customBuiltin="1"/>
    <cellStyle name="Заголовок 1 2" xfId="74"/>
    <cellStyle name="Заголовок 2" xfId="75" builtinId="17" customBuiltin="1"/>
    <cellStyle name="Заголовок 2 2" xfId="76"/>
    <cellStyle name="Заголовок 3" xfId="77" builtinId="18" customBuiltin="1"/>
    <cellStyle name="Заголовок 3 2" xfId="78"/>
    <cellStyle name="Заголовок 4" xfId="79" builtinId="19" customBuiltin="1"/>
    <cellStyle name="Заголовок 4 2" xfId="80"/>
    <cellStyle name="Итог" xfId="81" builtinId="25" customBuiltin="1"/>
    <cellStyle name="Итог 2" xfId="82"/>
    <cellStyle name="Контрольная ячейка" xfId="83" builtinId="23" customBuiltin="1"/>
    <cellStyle name="Контрольная ячейка 2" xfId="84"/>
    <cellStyle name="Название" xfId="85" builtinId="15" customBuiltin="1"/>
    <cellStyle name="Название 2" xfId="86"/>
    <cellStyle name="Нейтральный" xfId="87" builtinId="28" customBuiltin="1"/>
    <cellStyle name="Нейтральный 2" xfId="88"/>
    <cellStyle name="Обычный" xfId="0" builtinId="0"/>
    <cellStyle name="Плохой" xfId="89" builtinId="27" customBuiltin="1"/>
    <cellStyle name="Плохой 2" xfId="90"/>
    <cellStyle name="Пояснение" xfId="91" builtinId="53" customBuiltin="1"/>
    <cellStyle name="Пояснение 2" xfId="92"/>
    <cellStyle name="Примечание" xfId="93" builtinId="10" customBuiltin="1"/>
    <cellStyle name="Примечание 2" xfId="94"/>
    <cellStyle name="Связанная ячейка" xfId="95" builtinId="24" customBuiltin="1"/>
    <cellStyle name="Связанная ячейка 2" xfId="96"/>
    <cellStyle name="Текст предупреждения" xfId="97" builtinId="11" customBuiltin="1"/>
    <cellStyle name="Текст предупреждения 2" xfId="98"/>
    <cellStyle name="Хороший" xfId="99" builtinId="26" customBuiltin="1"/>
    <cellStyle name="Хороший 2" xfId="1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3"/>
  <sheetViews>
    <sheetView tabSelected="1" workbookViewId="0"/>
  </sheetViews>
  <sheetFormatPr defaultRowHeight="12.75" x14ac:dyDescent="0.2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150" hidden="1" customWidth="1"/>
    <col min="13" max="16384" width="9.140625" style="3"/>
  </cols>
  <sheetData>
    <row r="1" spans="1:12" ht="2.25" customHeight="1" x14ac:dyDescent="0.2"/>
    <row r="2" spans="1:12" ht="11.25" customHeight="1" x14ac:dyDescent="0.2">
      <c r="A2" s="175" t="s">
        <v>0</v>
      </c>
      <c r="B2" s="176"/>
      <c r="C2" s="176"/>
      <c r="D2" s="176"/>
      <c r="E2" s="176"/>
      <c r="F2" s="176"/>
      <c r="G2" s="176"/>
      <c r="H2" s="176"/>
      <c r="I2" s="176"/>
      <c r="K2" s="2"/>
      <c r="L2" s="150" t="s">
        <v>356</v>
      </c>
    </row>
    <row r="3" spans="1:12" ht="11.25" customHeight="1" x14ac:dyDescent="0.2">
      <c r="A3" s="177" t="s">
        <v>1</v>
      </c>
      <c r="B3" s="178"/>
      <c r="C3" s="178"/>
      <c r="D3" s="178"/>
      <c r="E3" s="178"/>
      <c r="F3" s="178"/>
      <c r="G3" s="178"/>
      <c r="H3" s="178"/>
      <c r="I3" s="178"/>
      <c r="K3" s="2" t="s">
        <v>382</v>
      </c>
      <c r="L3" s="150" t="s">
        <v>357</v>
      </c>
    </row>
    <row r="4" spans="1:12" ht="10.5" customHeight="1" thickBot="1" x14ac:dyDescent="0.25">
      <c r="A4" s="179"/>
      <c r="B4" s="179"/>
      <c r="C4" s="179"/>
      <c r="D4" s="179"/>
      <c r="E4" s="179"/>
      <c r="F4" s="179"/>
      <c r="G4" s="179"/>
      <c r="H4" s="179"/>
      <c r="I4" s="180"/>
      <c r="J4" s="4" t="s">
        <v>2</v>
      </c>
      <c r="K4" s="2" t="s">
        <v>385</v>
      </c>
      <c r="L4" s="150" t="s">
        <v>358</v>
      </c>
    </row>
    <row r="5" spans="1:12" ht="12.75" customHeight="1" x14ac:dyDescent="0.2">
      <c r="A5" s="5"/>
      <c r="C5" s="78" t="s">
        <v>195</v>
      </c>
      <c r="D5" s="173" t="s">
        <v>379</v>
      </c>
      <c r="E5" s="173"/>
      <c r="F5" s="6"/>
      <c r="G5" s="6"/>
      <c r="H5" s="6"/>
      <c r="I5" s="80" t="s">
        <v>203</v>
      </c>
      <c r="J5" s="7" t="s">
        <v>3</v>
      </c>
      <c r="K5" s="2" t="s">
        <v>383</v>
      </c>
      <c r="L5" s="150" t="s">
        <v>359</v>
      </c>
    </row>
    <row r="6" spans="1:12" ht="12.75" customHeight="1" x14ac:dyDescent="0.2">
      <c r="A6" s="5"/>
      <c r="B6" s="8"/>
      <c r="C6" s="78"/>
      <c r="D6" s="79"/>
      <c r="E6" s="79"/>
      <c r="F6" s="6"/>
      <c r="G6" s="6"/>
      <c r="H6" s="6"/>
      <c r="I6" s="80" t="s">
        <v>199</v>
      </c>
      <c r="J6" s="88">
        <v>43101</v>
      </c>
      <c r="K6" s="2"/>
      <c r="L6" s="150" t="s">
        <v>360</v>
      </c>
    </row>
    <row r="7" spans="1:12" x14ac:dyDescent="0.2">
      <c r="A7" s="184" t="s">
        <v>196</v>
      </c>
      <c r="B7" s="183" t="s">
        <v>376</v>
      </c>
      <c r="C7" s="183"/>
      <c r="D7" s="183"/>
      <c r="E7" s="183"/>
      <c r="F7" s="183"/>
      <c r="G7" s="183"/>
      <c r="H7" s="183"/>
      <c r="I7" s="80" t="s">
        <v>200</v>
      </c>
      <c r="J7" s="89" t="s">
        <v>375</v>
      </c>
      <c r="K7" s="2" t="s">
        <v>381</v>
      </c>
      <c r="L7" s="150" t="s">
        <v>361</v>
      </c>
    </row>
    <row r="8" spans="1:12" x14ac:dyDescent="0.2">
      <c r="A8" s="184"/>
      <c r="B8" s="181"/>
      <c r="C8" s="181"/>
      <c r="D8" s="181"/>
      <c r="E8" s="181"/>
      <c r="F8" s="181"/>
      <c r="G8" s="181"/>
      <c r="H8" s="181"/>
      <c r="I8" s="80" t="s">
        <v>335</v>
      </c>
      <c r="J8" s="89" t="s">
        <v>380</v>
      </c>
      <c r="K8" s="2"/>
    </row>
    <row r="9" spans="1:12" x14ac:dyDescent="0.2">
      <c r="A9" s="10" t="s">
        <v>197</v>
      </c>
      <c r="B9" s="181"/>
      <c r="C9" s="181"/>
      <c r="D9" s="181"/>
      <c r="E9" s="181"/>
      <c r="F9" s="181"/>
      <c r="G9" s="181"/>
      <c r="H9" s="181"/>
      <c r="I9" s="80"/>
      <c r="J9" s="89"/>
      <c r="K9" s="2"/>
      <c r="L9" s="150" t="s">
        <v>362</v>
      </c>
    </row>
    <row r="10" spans="1:12" x14ac:dyDescent="0.2">
      <c r="A10" s="10" t="s">
        <v>198</v>
      </c>
      <c r="B10" s="182"/>
      <c r="C10" s="182"/>
      <c r="D10" s="182"/>
      <c r="E10" s="182"/>
      <c r="F10" s="182"/>
      <c r="G10" s="182"/>
      <c r="H10" s="182"/>
      <c r="I10" s="80" t="s">
        <v>329</v>
      </c>
      <c r="J10" s="90" t="s">
        <v>406</v>
      </c>
      <c r="K10" s="2"/>
      <c r="L10" s="150" t="s">
        <v>363</v>
      </c>
    </row>
    <row r="11" spans="1:12" ht="12.75" customHeight="1" x14ac:dyDescent="0.2">
      <c r="A11" s="157" t="s">
        <v>374</v>
      </c>
      <c r="B11" s="158"/>
      <c r="C11" s="158"/>
      <c r="D11" s="158"/>
      <c r="E11" s="158"/>
      <c r="F11" s="158"/>
      <c r="G11" s="158"/>
      <c r="H11" s="158"/>
      <c r="I11" s="80" t="s">
        <v>200</v>
      </c>
      <c r="J11" s="91"/>
      <c r="K11" s="2" t="s">
        <v>384</v>
      </c>
      <c r="L11" s="150" t="s">
        <v>364</v>
      </c>
    </row>
    <row r="12" spans="1:12" x14ac:dyDescent="0.2">
      <c r="A12" s="157"/>
      <c r="B12" s="159"/>
      <c r="C12" s="159"/>
      <c r="D12" s="159"/>
      <c r="E12" s="159"/>
      <c r="F12" s="159"/>
      <c r="G12" s="159"/>
      <c r="H12" s="159"/>
      <c r="I12" s="80" t="s">
        <v>335</v>
      </c>
      <c r="J12" s="91"/>
      <c r="K12" s="2"/>
      <c r="L12" s="150" t="s">
        <v>365</v>
      </c>
    </row>
    <row r="13" spans="1:12" x14ac:dyDescent="0.2">
      <c r="A13" s="154"/>
      <c r="B13" s="158"/>
      <c r="C13" s="158"/>
      <c r="D13" s="158"/>
      <c r="E13" s="158"/>
      <c r="F13" s="158"/>
      <c r="G13" s="158"/>
      <c r="H13" s="158"/>
      <c r="I13" s="80" t="s">
        <v>201</v>
      </c>
      <c r="J13" s="91"/>
      <c r="K13" s="2"/>
    </row>
    <row r="14" spans="1:12" x14ac:dyDescent="0.2">
      <c r="A14" s="13" t="s">
        <v>4</v>
      </c>
      <c r="B14" s="165"/>
      <c r="C14" s="165"/>
      <c r="D14" s="165"/>
      <c r="E14" s="165"/>
      <c r="F14" s="165"/>
      <c r="G14" s="165"/>
      <c r="H14" s="165"/>
      <c r="I14" s="80"/>
      <c r="J14" s="155"/>
      <c r="K14" s="152"/>
      <c r="L14" s="150" t="s">
        <v>366</v>
      </c>
    </row>
    <row r="15" spans="1:12" ht="12.75" customHeight="1" thickBot="1" x14ac:dyDescent="0.25">
      <c r="A15" s="10" t="s">
        <v>5</v>
      </c>
      <c r="B15" s="165"/>
      <c r="C15" s="165"/>
      <c r="D15" s="165"/>
      <c r="E15" s="165"/>
      <c r="F15" s="165"/>
      <c r="G15" s="165"/>
      <c r="H15" s="165"/>
      <c r="I15" s="80" t="s">
        <v>202</v>
      </c>
      <c r="J15" s="14" t="s">
        <v>6</v>
      </c>
      <c r="K15" s="152"/>
      <c r="L15" s="150" t="s">
        <v>367</v>
      </c>
    </row>
    <row r="16" spans="1:12" ht="12.75" customHeight="1" x14ac:dyDescent="0.2">
      <c r="A16" s="10"/>
      <c r="B16" s="9"/>
      <c r="C16" s="15"/>
      <c r="D16" s="12"/>
      <c r="E16" s="12"/>
      <c r="F16" s="12"/>
      <c r="G16" s="12"/>
      <c r="H16" s="12"/>
      <c r="I16" s="12"/>
      <c r="J16" s="11"/>
      <c r="K16" s="153"/>
      <c r="L16" s="150" t="s">
        <v>368</v>
      </c>
    </row>
    <row r="17" spans="1:12" ht="13.5" customHeight="1" x14ac:dyDescent="0.2">
      <c r="A17" s="16"/>
      <c r="B17" s="17" t="s">
        <v>7</v>
      </c>
      <c r="C17" s="162" t="s">
        <v>8</v>
      </c>
      <c r="D17" s="163"/>
      <c r="E17" s="163"/>
      <c r="F17" s="164"/>
      <c r="G17" s="162" t="s">
        <v>9</v>
      </c>
      <c r="H17" s="163"/>
      <c r="I17" s="163"/>
      <c r="J17" s="163"/>
      <c r="K17" s="153"/>
      <c r="L17" s="150" t="s">
        <v>369</v>
      </c>
    </row>
    <row r="18" spans="1:12" ht="12" customHeight="1" x14ac:dyDescent="0.2">
      <c r="A18" s="19"/>
      <c r="B18" s="20" t="s">
        <v>10</v>
      </c>
      <c r="C18" s="21" t="s">
        <v>11</v>
      </c>
      <c r="D18" s="147" t="s">
        <v>351</v>
      </c>
      <c r="E18" s="147" t="s">
        <v>340</v>
      </c>
      <c r="F18" s="166" t="s">
        <v>12</v>
      </c>
      <c r="G18" s="21" t="s">
        <v>11</v>
      </c>
      <c r="H18" s="147" t="s">
        <v>351</v>
      </c>
      <c r="I18" s="147" t="s">
        <v>340</v>
      </c>
      <c r="J18" s="160" t="s">
        <v>12</v>
      </c>
      <c r="K18" s="153"/>
      <c r="L18" s="150" t="s">
        <v>370</v>
      </c>
    </row>
    <row r="19" spans="1:12" ht="12" customHeight="1" x14ac:dyDescent="0.2">
      <c r="A19" s="22" t="s">
        <v>13</v>
      </c>
      <c r="B19" s="20" t="s">
        <v>14</v>
      </c>
      <c r="C19" s="21" t="s">
        <v>15</v>
      </c>
      <c r="D19" s="21" t="s">
        <v>352</v>
      </c>
      <c r="E19" s="21" t="s">
        <v>341</v>
      </c>
      <c r="F19" s="167"/>
      <c r="G19" s="21" t="s">
        <v>15</v>
      </c>
      <c r="H19" s="21" t="s">
        <v>352</v>
      </c>
      <c r="I19" s="21" t="s">
        <v>341</v>
      </c>
      <c r="J19" s="161"/>
      <c r="K19" s="3" t="s">
        <v>377</v>
      </c>
      <c r="L19" s="150" t="s">
        <v>371</v>
      </c>
    </row>
    <row r="20" spans="1:12" ht="12" customHeight="1" x14ac:dyDescent="0.2">
      <c r="A20" s="19"/>
      <c r="B20" s="20"/>
      <c r="C20" s="21" t="s">
        <v>16</v>
      </c>
      <c r="D20" s="21" t="s">
        <v>353</v>
      </c>
      <c r="E20" s="21" t="s">
        <v>11</v>
      </c>
      <c r="F20" s="167"/>
      <c r="G20" s="21" t="s">
        <v>16</v>
      </c>
      <c r="H20" s="21" t="s">
        <v>353</v>
      </c>
      <c r="I20" s="21" t="s">
        <v>11</v>
      </c>
      <c r="J20" s="161"/>
      <c r="L20" s="150" t="s">
        <v>372</v>
      </c>
    </row>
    <row r="21" spans="1:12" ht="10.5" customHeight="1" thickBot="1" x14ac:dyDescent="0.25">
      <c r="A21" s="18">
        <v>1</v>
      </c>
      <c r="B21" s="23" t="s">
        <v>17</v>
      </c>
      <c r="C21" s="24">
        <v>3</v>
      </c>
      <c r="D21" s="24">
        <v>4</v>
      </c>
      <c r="E21" s="24">
        <v>5</v>
      </c>
      <c r="F21" s="24">
        <v>6</v>
      </c>
      <c r="G21" s="24">
        <v>7</v>
      </c>
      <c r="H21" s="24">
        <v>8</v>
      </c>
      <c r="I21" s="24">
        <v>9</v>
      </c>
      <c r="J21" s="25">
        <v>10</v>
      </c>
      <c r="L21" s="150" t="s">
        <v>373</v>
      </c>
    </row>
    <row r="22" spans="1:12" ht="20.100000000000001" customHeight="1" x14ac:dyDescent="0.2">
      <c r="A22" s="35" t="s">
        <v>18</v>
      </c>
      <c r="B22" s="36"/>
      <c r="C22" s="71"/>
      <c r="D22" s="70"/>
      <c r="E22" s="70"/>
      <c r="F22" s="70"/>
      <c r="G22" s="72"/>
      <c r="H22" s="72"/>
      <c r="I22" s="72"/>
      <c r="J22" s="73"/>
      <c r="K22" s="92"/>
    </row>
    <row r="23" spans="1:12" ht="22.5" x14ac:dyDescent="0.2">
      <c r="A23" s="39" t="s">
        <v>395</v>
      </c>
      <c r="B23" s="40" t="s">
        <v>19</v>
      </c>
      <c r="C23" s="95"/>
      <c r="D23" s="94">
        <f>SUM(D25:D28)</f>
        <v>101311806.36</v>
      </c>
      <c r="E23" s="94">
        <f>SUM(E25:E28)</f>
        <v>383810</v>
      </c>
      <c r="F23" s="94">
        <f>SUM(F25:F28)</f>
        <v>101695616.36</v>
      </c>
      <c r="G23" s="95"/>
      <c r="H23" s="94">
        <f>SUM(H25:H28)</f>
        <v>89260321.340000004</v>
      </c>
      <c r="I23" s="94">
        <f>SUM(I25:I28)</f>
        <v>391700</v>
      </c>
      <c r="J23" s="96">
        <f>SUM(J25:J28)</f>
        <v>89652021.340000004</v>
      </c>
      <c r="K23" s="92" t="s">
        <v>228</v>
      </c>
      <c r="L23" s="150" t="s">
        <v>19</v>
      </c>
    </row>
    <row r="24" spans="1:12" ht="9.9499999999999993" customHeight="1" x14ac:dyDescent="0.2">
      <c r="A24" s="37" t="s">
        <v>20</v>
      </c>
      <c r="B24" s="38"/>
      <c r="C24" s="97"/>
      <c r="D24" s="97"/>
      <c r="E24" s="97"/>
      <c r="F24" s="97"/>
      <c r="G24" s="97"/>
      <c r="H24" s="97"/>
      <c r="I24" s="97"/>
      <c r="J24" s="98"/>
      <c r="K24" s="92"/>
    </row>
    <row r="25" spans="1:12" x14ac:dyDescent="0.2">
      <c r="A25" s="41" t="s">
        <v>391</v>
      </c>
      <c r="B25" s="40" t="s">
        <v>21</v>
      </c>
      <c r="C25" s="95"/>
      <c r="D25" s="99">
        <v>73239193</v>
      </c>
      <c r="E25" s="99"/>
      <c r="F25" s="100">
        <f>SUM(D25:E25)</f>
        <v>73239193</v>
      </c>
      <c r="G25" s="95"/>
      <c r="H25" s="99">
        <v>57771548</v>
      </c>
      <c r="I25" s="99"/>
      <c r="J25" s="101">
        <f>SUM(H25:I25)</f>
        <v>57771548</v>
      </c>
      <c r="K25" s="92" t="s">
        <v>229</v>
      </c>
      <c r="L25" s="150" t="s">
        <v>21</v>
      </c>
    </row>
    <row r="26" spans="1:12" ht="22.5" x14ac:dyDescent="0.2">
      <c r="A26" s="41" t="s">
        <v>22</v>
      </c>
      <c r="B26" s="40" t="s">
        <v>23</v>
      </c>
      <c r="C26" s="95"/>
      <c r="D26" s="99">
        <v>21154640.489999998</v>
      </c>
      <c r="E26" s="99"/>
      <c r="F26" s="100">
        <f>SUM(D26:E26)</f>
        <v>21154640.489999998</v>
      </c>
      <c r="G26" s="95"/>
      <c r="H26" s="99">
        <v>22885564.329999998</v>
      </c>
      <c r="I26" s="99"/>
      <c r="J26" s="101">
        <f>SUM(H26:I26)</f>
        <v>22885564.329999998</v>
      </c>
      <c r="K26" s="92" t="s">
        <v>230</v>
      </c>
      <c r="L26" s="150" t="s">
        <v>23</v>
      </c>
    </row>
    <row r="27" spans="1:12" x14ac:dyDescent="0.2">
      <c r="A27" s="41" t="s">
        <v>24</v>
      </c>
      <c r="B27" s="40" t="s">
        <v>25</v>
      </c>
      <c r="C27" s="95"/>
      <c r="D27" s="99">
        <v>6917972.8700000001</v>
      </c>
      <c r="E27" s="99">
        <v>383810</v>
      </c>
      <c r="F27" s="100">
        <f>SUM(D27:E27)</f>
        <v>7301782.8700000001</v>
      </c>
      <c r="G27" s="95"/>
      <c r="H27" s="99">
        <v>8603209.0099999998</v>
      </c>
      <c r="I27" s="99">
        <v>391700</v>
      </c>
      <c r="J27" s="101">
        <f>SUM(H27:I27)</f>
        <v>8994909.0099999998</v>
      </c>
      <c r="K27" s="92" t="s">
        <v>231</v>
      </c>
      <c r="L27" s="150" t="s">
        <v>25</v>
      </c>
    </row>
    <row r="28" spans="1:12" x14ac:dyDescent="0.2">
      <c r="A28" s="41" t="s">
        <v>386</v>
      </c>
      <c r="B28" s="40" t="s">
        <v>26</v>
      </c>
      <c r="C28" s="95"/>
      <c r="D28" s="99"/>
      <c r="E28" s="99"/>
      <c r="F28" s="100">
        <f>SUM(D28:E28)</f>
        <v>0</v>
      </c>
      <c r="G28" s="95"/>
      <c r="H28" s="99"/>
      <c r="I28" s="99"/>
      <c r="J28" s="101">
        <f>SUM(H28:I28)</f>
        <v>0</v>
      </c>
      <c r="K28" s="92" t="s">
        <v>232</v>
      </c>
      <c r="L28" s="150" t="s">
        <v>26</v>
      </c>
    </row>
    <row r="29" spans="1:12" x14ac:dyDescent="0.2">
      <c r="A29" s="42" t="s">
        <v>27</v>
      </c>
      <c r="B29" s="40" t="s">
        <v>28</v>
      </c>
      <c r="C29" s="95"/>
      <c r="D29" s="94">
        <f>SUM(D31:D34)</f>
        <v>65148934.530000001</v>
      </c>
      <c r="E29" s="94">
        <f>SUM(E31:E34)</f>
        <v>383810</v>
      </c>
      <c r="F29" s="94">
        <f>SUM(F31:F34)</f>
        <v>65532744.530000001</v>
      </c>
      <c r="G29" s="95"/>
      <c r="H29" s="94">
        <f>SUM(H31:H34)</f>
        <v>65427456.82</v>
      </c>
      <c r="I29" s="94">
        <f>SUM(I31:I34)</f>
        <v>391700</v>
      </c>
      <c r="J29" s="96">
        <f>SUM(J31:J34)</f>
        <v>65819156.82</v>
      </c>
      <c r="K29" s="92" t="s">
        <v>233</v>
      </c>
      <c r="L29" s="150" t="s">
        <v>28</v>
      </c>
    </row>
    <row r="30" spans="1:12" ht="9.9499999999999993" customHeight="1" x14ac:dyDescent="0.2">
      <c r="A30" s="37" t="s">
        <v>20</v>
      </c>
      <c r="B30" s="38"/>
      <c r="C30" s="97"/>
      <c r="D30" s="97"/>
      <c r="E30" s="97"/>
      <c r="F30" s="97"/>
      <c r="G30" s="97"/>
      <c r="H30" s="97"/>
      <c r="I30" s="97"/>
      <c r="J30" s="98"/>
      <c r="K30" s="92"/>
    </row>
    <row r="31" spans="1:12" ht="22.5" x14ac:dyDescent="0.2">
      <c r="A31" s="41" t="s">
        <v>399</v>
      </c>
      <c r="B31" s="40" t="s">
        <v>29</v>
      </c>
      <c r="C31" s="95"/>
      <c r="D31" s="99">
        <v>39399020.560000002</v>
      </c>
      <c r="E31" s="99"/>
      <c r="F31" s="100">
        <f>SUM(D31:E31)</f>
        <v>39399020.560000002</v>
      </c>
      <c r="G31" s="95"/>
      <c r="H31" s="99">
        <v>37354418.32</v>
      </c>
      <c r="I31" s="99"/>
      <c r="J31" s="101">
        <f>SUM(H31:I31)</f>
        <v>37354418.32</v>
      </c>
      <c r="K31" s="92" t="s">
        <v>234</v>
      </c>
      <c r="L31" s="150" t="s">
        <v>29</v>
      </c>
    </row>
    <row r="32" spans="1:12" ht="22.5" x14ac:dyDescent="0.2">
      <c r="A32" s="41" t="s">
        <v>387</v>
      </c>
      <c r="B32" s="40" t="s">
        <v>30</v>
      </c>
      <c r="C32" s="95"/>
      <c r="D32" s="99">
        <v>19131170.82</v>
      </c>
      <c r="E32" s="99"/>
      <c r="F32" s="100">
        <f>SUM(D32:E32)</f>
        <v>19131170.82</v>
      </c>
      <c r="G32" s="95"/>
      <c r="H32" s="99">
        <v>19526366.920000002</v>
      </c>
      <c r="I32" s="99"/>
      <c r="J32" s="101">
        <f>SUM(H32:I32)</f>
        <v>19526366.920000002</v>
      </c>
      <c r="K32" s="92" t="s">
        <v>235</v>
      </c>
      <c r="L32" s="150" t="s">
        <v>30</v>
      </c>
    </row>
    <row r="33" spans="1:12" ht="22.5" x14ac:dyDescent="0.2">
      <c r="A33" s="41" t="s">
        <v>396</v>
      </c>
      <c r="B33" s="40" t="s">
        <v>31</v>
      </c>
      <c r="C33" s="95"/>
      <c r="D33" s="99">
        <v>6618743.1500000004</v>
      </c>
      <c r="E33" s="99">
        <v>383810</v>
      </c>
      <c r="F33" s="100">
        <f>SUM(D33:E33)</f>
        <v>7002553.1500000004</v>
      </c>
      <c r="G33" s="95"/>
      <c r="H33" s="99">
        <v>8546671.5800000001</v>
      </c>
      <c r="I33" s="99">
        <v>391700</v>
      </c>
      <c r="J33" s="101">
        <f>SUM(H33:I33)</f>
        <v>8938371.5800000001</v>
      </c>
      <c r="K33" s="92" t="s">
        <v>236</v>
      </c>
      <c r="L33" s="150" t="s">
        <v>31</v>
      </c>
    </row>
    <row r="34" spans="1:12" x14ac:dyDescent="0.2">
      <c r="A34" s="41" t="s">
        <v>32</v>
      </c>
      <c r="B34" s="40" t="s">
        <v>33</v>
      </c>
      <c r="C34" s="95"/>
      <c r="D34" s="99"/>
      <c r="E34" s="99"/>
      <c r="F34" s="100">
        <f>SUM(D34:E34)</f>
        <v>0</v>
      </c>
      <c r="G34" s="95"/>
      <c r="H34" s="99"/>
      <c r="I34" s="99"/>
      <c r="J34" s="101">
        <f>SUM(H34:I34)</f>
        <v>0</v>
      </c>
      <c r="K34" s="92" t="s">
        <v>237</v>
      </c>
      <c r="L34" s="150" t="s">
        <v>33</v>
      </c>
    </row>
    <row r="35" spans="1:12" ht="22.5" x14ac:dyDescent="0.2">
      <c r="A35" s="39" t="s">
        <v>390</v>
      </c>
      <c r="B35" s="40" t="s">
        <v>34</v>
      </c>
      <c r="C35" s="95"/>
      <c r="D35" s="102">
        <f>D23-D29</f>
        <v>36162871.829999998</v>
      </c>
      <c r="E35" s="102">
        <f>E23-E29</f>
        <v>0</v>
      </c>
      <c r="F35" s="102">
        <f>F23-F29</f>
        <v>36162871.829999998</v>
      </c>
      <c r="G35" s="95"/>
      <c r="H35" s="102">
        <f>H23-H29</f>
        <v>23832864.52</v>
      </c>
      <c r="I35" s="102">
        <f>I23-I29</f>
        <v>0</v>
      </c>
      <c r="J35" s="103">
        <f>J23-J29</f>
        <v>23832864.52</v>
      </c>
      <c r="K35" s="92" t="s">
        <v>238</v>
      </c>
      <c r="L35" s="150" t="s">
        <v>34</v>
      </c>
    </row>
    <row r="36" spans="1:12" ht="9.9499999999999993" customHeight="1" x14ac:dyDescent="0.2">
      <c r="A36" s="37" t="s">
        <v>35</v>
      </c>
      <c r="B36" s="38"/>
      <c r="C36" s="104"/>
      <c r="D36" s="104"/>
      <c r="E36" s="104"/>
      <c r="F36" s="104"/>
      <c r="G36" s="104"/>
      <c r="H36" s="104"/>
      <c r="I36" s="104"/>
      <c r="J36" s="105"/>
      <c r="K36" s="92"/>
    </row>
    <row r="37" spans="1:12" ht="22.5" x14ac:dyDescent="0.2">
      <c r="A37" s="41" t="s">
        <v>392</v>
      </c>
      <c r="B37" s="40" t="s">
        <v>36</v>
      </c>
      <c r="C37" s="95"/>
      <c r="D37" s="102">
        <f t="shared" ref="D37:F40" si="0">D25-D31</f>
        <v>33840172.439999998</v>
      </c>
      <c r="E37" s="102">
        <f t="shared" si="0"/>
        <v>0</v>
      </c>
      <c r="F37" s="102">
        <f t="shared" si="0"/>
        <v>33840172.439999998</v>
      </c>
      <c r="G37" s="95"/>
      <c r="H37" s="102">
        <f t="shared" ref="H37:J40" si="1">H25-H31</f>
        <v>20417129.68</v>
      </c>
      <c r="I37" s="102">
        <f t="shared" si="1"/>
        <v>0</v>
      </c>
      <c r="J37" s="106">
        <f t="shared" si="1"/>
        <v>20417129.68</v>
      </c>
      <c r="K37" s="92" t="s">
        <v>239</v>
      </c>
      <c r="L37" s="150" t="s">
        <v>36</v>
      </c>
    </row>
    <row r="38" spans="1:12" ht="22.5" x14ac:dyDescent="0.2">
      <c r="A38" s="41" t="s">
        <v>393</v>
      </c>
      <c r="B38" s="40" t="s">
        <v>37</v>
      </c>
      <c r="C38" s="95"/>
      <c r="D38" s="102">
        <f t="shared" si="0"/>
        <v>2023469.67</v>
      </c>
      <c r="E38" s="102">
        <f t="shared" si="0"/>
        <v>0</v>
      </c>
      <c r="F38" s="102">
        <f t="shared" si="0"/>
        <v>2023469.67</v>
      </c>
      <c r="G38" s="95"/>
      <c r="H38" s="102">
        <f t="shared" si="1"/>
        <v>3359197.41</v>
      </c>
      <c r="I38" s="102">
        <f t="shared" si="1"/>
        <v>0</v>
      </c>
      <c r="J38" s="106">
        <f t="shared" si="1"/>
        <v>3359197.41</v>
      </c>
      <c r="K38" s="92" t="s">
        <v>240</v>
      </c>
      <c r="L38" s="150" t="s">
        <v>37</v>
      </c>
    </row>
    <row r="39" spans="1:12" ht="22.5" x14ac:dyDescent="0.2">
      <c r="A39" s="41" t="s">
        <v>388</v>
      </c>
      <c r="B39" s="40" t="s">
        <v>38</v>
      </c>
      <c r="C39" s="95"/>
      <c r="D39" s="102">
        <f t="shared" si="0"/>
        <v>299229.71999999997</v>
      </c>
      <c r="E39" s="102">
        <f t="shared" si="0"/>
        <v>0</v>
      </c>
      <c r="F39" s="102">
        <f t="shared" si="0"/>
        <v>299229.71999999997</v>
      </c>
      <c r="G39" s="95"/>
      <c r="H39" s="102">
        <f t="shared" si="1"/>
        <v>56537.43</v>
      </c>
      <c r="I39" s="102">
        <f t="shared" si="1"/>
        <v>0</v>
      </c>
      <c r="J39" s="106">
        <f t="shared" si="1"/>
        <v>56537.43</v>
      </c>
      <c r="K39" s="92" t="s">
        <v>241</v>
      </c>
      <c r="L39" s="150" t="s">
        <v>38</v>
      </c>
    </row>
    <row r="40" spans="1:12" ht="23.25" thickBot="1" x14ac:dyDescent="0.25">
      <c r="A40" s="41" t="s">
        <v>400</v>
      </c>
      <c r="B40" s="43" t="s">
        <v>39</v>
      </c>
      <c r="C40" s="108"/>
      <c r="D40" s="107">
        <f t="shared" si="0"/>
        <v>0</v>
      </c>
      <c r="E40" s="107">
        <f t="shared" si="0"/>
        <v>0</v>
      </c>
      <c r="F40" s="107">
        <f t="shared" si="0"/>
        <v>0</v>
      </c>
      <c r="G40" s="108"/>
      <c r="H40" s="107">
        <f t="shared" si="1"/>
        <v>0</v>
      </c>
      <c r="I40" s="107">
        <f t="shared" si="1"/>
        <v>0</v>
      </c>
      <c r="J40" s="109">
        <f t="shared" si="1"/>
        <v>0</v>
      </c>
      <c r="K40" s="92" t="s">
        <v>242</v>
      </c>
      <c r="L40" s="150" t="s">
        <v>39</v>
      </c>
    </row>
    <row r="41" spans="1:12" ht="17.25" customHeight="1" x14ac:dyDescent="0.2">
      <c r="A41" s="26"/>
      <c r="B41" s="27"/>
      <c r="C41" s="27"/>
      <c r="D41" s="28"/>
      <c r="E41" s="28"/>
      <c r="F41" s="28"/>
      <c r="G41" s="28"/>
      <c r="H41" s="28"/>
      <c r="I41" s="28" t="s">
        <v>40</v>
      </c>
      <c r="J41" s="29"/>
      <c r="K41" s="92"/>
    </row>
    <row r="42" spans="1:12" ht="13.5" customHeight="1" x14ac:dyDescent="0.2">
      <c r="A42" s="16"/>
      <c r="B42" s="17" t="s">
        <v>7</v>
      </c>
      <c r="C42" s="162" t="s">
        <v>8</v>
      </c>
      <c r="D42" s="163"/>
      <c r="E42" s="163"/>
      <c r="F42" s="164"/>
      <c r="G42" s="162" t="s">
        <v>9</v>
      </c>
      <c r="H42" s="163"/>
      <c r="I42" s="163"/>
      <c r="J42" s="163"/>
      <c r="K42" s="92"/>
    </row>
    <row r="43" spans="1:12" ht="12" customHeight="1" x14ac:dyDescent="0.2">
      <c r="A43" s="19"/>
      <c r="B43" s="20" t="s">
        <v>10</v>
      </c>
      <c r="C43" s="21" t="s">
        <v>11</v>
      </c>
      <c r="D43" s="147" t="s">
        <v>351</v>
      </c>
      <c r="E43" s="147" t="s">
        <v>340</v>
      </c>
      <c r="F43" s="166" t="s">
        <v>12</v>
      </c>
      <c r="G43" s="21" t="s">
        <v>11</v>
      </c>
      <c r="H43" s="147" t="s">
        <v>351</v>
      </c>
      <c r="I43" s="147" t="s">
        <v>340</v>
      </c>
      <c r="J43" s="160" t="s">
        <v>12</v>
      </c>
      <c r="K43" s="92"/>
    </row>
    <row r="44" spans="1:12" ht="12" customHeight="1" x14ac:dyDescent="0.2">
      <c r="A44" s="22" t="s">
        <v>13</v>
      </c>
      <c r="B44" s="20" t="s">
        <v>14</v>
      </c>
      <c r="C44" s="21" t="s">
        <v>15</v>
      </c>
      <c r="D44" s="21" t="s">
        <v>352</v>
      </c>
      <c r="E44" s="21" t="s">
        <v>341</v>
      </c>
      <c r="F44" s="167"/>
      <c r="G44" s="21" t="s">
        <v>15</v>
      </c>
      <c r="H44" s="21" t="s">
        <v>352</v>
      </c>
      <c r="I44" s="21" t="s">
        <v>341</v>
      </c>
      <c r="J44" s="161"/>
      <c r="K44" s="92"/>
    </row>
    <row r="45" spans="1:12" ht="12" customHeight="1" x14ac:dyDescent="0.2">
      <c r="A45" s="19"/>
      <c r="B45" s="20"/>
      <c r="C45" s="21" t="s">
        <v>16</v>
      </c>
      <c r="D45" s="21" t="s">
        <v>353</v>
      </c>
      <c r="E45" s="21" t="s">
        <v>11</v>
      </c>
      <c r="F45" s="167"/>
      <c r="G45" s="21" t="s">
        <v>16</v>
      </c>
      <c r="H45" s="21" t="s">
        <v>353</v>
      </c>
      <c r="I45" s="21" t="s">
        <v>11</v>
      </c>
      <c r="J45" s="161"/>
      <c r="K45" s="92"/>
    </row>
    <row r="46" spans="1:12" ht="10.5" customHeight="1" thickBot="1" x14ac:dyDescent="0.25">
      <c r="A46" s="18">
        <v>1</v>
      </c>
      <c r="B46" s="23" t="s">
        <v>17</v>
      </c>
      <c r="C46" s="24">
        <v>3</v>
      </c>
      <c r="D46" s="24">
        <v>4</v>
      </c>
      <c r="E46" s="24">
        <v>5</v>
      </c>
      <c r="F46" s="24">
        <v>6</v>
      </c>
      <c r="G46" s="24">
        <v>7</v>
      </c>
      <c r="H46" s="24">
        <v>8</v>
      </c>
      <c r="I46" s="24">
        <v>9</v>
      </c>
      <c r="J46" s="25">
        <v>10</v>
      </c>
      <c r="K46" s="92"/>
    </row>
    <row r="47" spans="1:12" ht="22.5" x14ac:dyDescent="0.2">
      <c r="A47" s="47" t="s">
        <v>404</v>
      </c>
      <c r="B47" s="40" t="s">
        <v>41</v>
      </c>
      <c r="C47" s="95"/>
      <c r="D47" s="94">
        <f>SUM(D49:D51)</f>
        <v>0</v>
      </c>
      <c r="E47" s="94">
        <f>SUM(E49:E51)</f>
        <v>0</v>
      </c>
      <c r="F47" s="94">
        <f>SUM(F49:F51)</f>
        <v>0</v>
      </c>
      <c r="G47" s="95"/>
      <c r="H47" s="94">
        <f>SUM(H49:H51)</f>
        <v>0</v>
      </c>
      <c r="I47" s="94">
        <f>SUM(I49:I51)</f>
        <v>0</v>
      </c>
      <c r="J47" s="110">
        <f>SUM(J49:J51)</f>
        <v>0</v>
      </c>
      <c r="K47" s="92" t="s">
        <v>243</v>
      </c>
      <c r="L47" s="150" t="s">
        <v>41</v>
      </c>
    </row>
    <row r="48" spans="1:12" ht="9.9499999999999993" customHeight="1" x14ac:dyDescent="0.2">
      <c r="A48" s="44" t="s">
        <v>35</v>
      </c>
      <c r="B48" s="45"/>
      <c r="C48" s="111"/>
      <c r="D48" s="111"/>
      <c r="E48" s="111"/>
      <c r="F48" s="111"/>
      <c r="G48" s="111"/>
      <c r="H48" s="111"/>
      <c r="I48" s="111"/>
      <c r="J48" s="112"/>
      <c r="K48" s="92"/>
    </row>
    <row r="49" spans="1:12" ht="22.5" x14ac:dyDescent="0.2">
      <c r="A49" s="48" t="s">
        <v>42</v>
      </c>
      <c r="B49" s="40" t="s">
        <v>43</v>
      </c>
      <c r="C49" s="95"/>
      <c r="D49" s="99"/>
      <c r="E49" s="99"/>
      <c r="F49" s="113">
        <f>SUM(D49:E49)</f>
        <v>0</v>
      </c>
      <c r="G49" s="95"/>
      <c r="H49" s="99"/>
      <c r="I49" s="99"/>
      <c r="J49" s="101">
        <f>SUM(H49:I49)</f>
        <v>0</v>
      </c>
      <c r="K49" s="92" t="s">
        <v>244</v>
      </c>
      <c r="L49" s="150" t="s">
        <v>43</v>
      </c>
    </row>
    <row r="50" spans="1:12" x14ac:dyDescent="0.2">
      <c r="A50" s="48" t="s">
        <v>44</v>
      </c>
      <c r="B50" s="40" t="s">
        <v>45</v>
      </c>
      <c r="C50" s="95"/>
      <c r="D50" s="99"/>
      <c r="E50" s="99"/>
      <c r="F50" s="113">
        <f>SUM(D50:E50)</f>
        <v>0</v>
      </c>
      <c r="G50" s="95"/>
      <c r="H50" s="99"/>
      <c r="I50" s="99"/>
      <c r="J50" s="101">
        <f>SUM(H50:I50)</f>
        <v>0</v>
      </c>
      <c r="K50" s="92" t="s">
        <v>245</v>
      </c>
      <c r="L50" s="150" t="s">
        <v>45</v>
      </c>
    </row>
    <row r="51" spans="1:12" x14ac:dyDescent="0.2">
      <c r="A51" s="48" t="s">
        <v>46</v>
      </c>
      <c r="B51" s="40" t="s">
        <v>47</v>
      </c>
      <c r="C51" s="95"/>
      <c r="D51" s="99"/>
      <c r="E51" s="99"/>
      <c r="F51" s="113">
        <f>SUM(D51:E51)</f>
        <v>0</v>
      </c>
      <c r="G51" s="95"/>
      <c r="H51" s="99"/>
      <c r="I51" s="99"/>
      <c r="J51" s="101">
        <f>SUM(H51:I51)</f>
        <v>0</v>
      </c>
      <c r="K51" s="92" t="s">
        <v>246</v>
      </c>
      <c r="L51" s="150" t="s">
        <v>47</v>
      </c>
    </row>
    <row r="52" spans="1:12" x14ac:dyDescent="0.2">
      <c r="A52" s="42" t="s">
        <v>48</v>
      </c>
      <c r="B52" s="40" t="s">
        <v>49</v>
      </c>
      <c r="C52" s="95"/>
      <c r="D52" s="94">
        <f>SUM(D54:D56)</f>
        <v>0</v>
      </c>
      <c r="E52" s="94">
        <f>SUM(E54:E56)</f>
        <v>0</v>
      </c>
      <c r="F52" s="114">
        <f>SUM(F54:F56)</f>
        <v>0</v>
      </c>
      <c r="G52" s="95"/>
      <c r="H52" s="94">
        <f>SUM(H54:H56)</f>
        <v>0</v>
      </c>
      <c r="I52" s="94">
        <f>SUM(I54:I56)</f>
        <v>0</v>
      </c>
      <c r="J52" s="115">
        <f>SUM(J54:J56)</f>
        <v>0</v>
      </c>
      <c r="K52" s="92" t="s">
        <v>247</v>
      </c>
      <c r="L52" s="150" t="s">
        <v>49</v>
      </c>
    </row>
    <row r="53" spans="1:12" ht="9.9499999999999993" customHeight="1" x14ac:dyDescent="0.2">
      <c r="A53" s="44" t="s">
        <v>35</v>
      </c>
      <c r="B53" s="38"/>
      <c r="C53" s="97"/>
      <c r="D53" s="97"/>
      <c r="E53" s="97"/>
      <c r="F53" s="104"/>
      <c r="G53" s="97"/>
      <c r="H53" s="97"/>
      <c r="I53" s="97"/>
      <c r="J53" s="98"/>
      <c r="K53" s="92"/>
    </row>
    <row r="54" spans="1:12" ht="22.5" x14ac:dyDescent="0.2">
      <c r="A54" s="49" t="s">
        <v>50</v>
      </c>
      <c r="B54" s="40" t="s">
        <v>51</v>
      </c>
      <c r="C54" s="95"/>
      <c r="D54" s="99"/>
      <c r="E54" s="99"/>
      <c r="F54" s="113">
        <f>SUM(D54:E54)</f>
        <v>0</v>
      </c>
      <c r="G54" s="95"/>
      <c r="H54" s="99"/>
      <c r="I54" s="99"/>
      <c r="J54" s="101">
        <f>SUM(H54:I54)</f>
        <v>0</v>
      </c>
      <c r="K54" s="92" t="s">
        <v>248</v>
      </c>
      <c r="L54" s="150" t="s">
        <v>51</v>
      </c>
    </row>
    <row r="55" spans="1:12" ht="22.5" x14ac:dyDescent="0.2">
      <c r="A55" s="48" t="s">
        <v>52</v>
      </c>
      <c r="B55" s="40" t="s">
        <v>53</v>
      </c>
      <c r="C55" s="95"/>
      <c r="D55" s="99"/>
      <c r="E55" s="99"/>
      <c r="F55" s="113">
        <f>SUM(D55:E55)</f>
        <v>0</v>
      </c>
      <c r="G55" s="95"/>
      <c r="H55" s="99"/>
      <c r="I55" s="99"/>
      <c r="J55" s="101">
        <f>SUM(H55:I55)</f>
        <v>0</v>
      </c>
      <c r="K55" s="92" t="s">
        <v>249</v>
      </c>
      <c r="L55" s="150" t="s">
        <v>53</v>
      </c>
    </row>
    <row r="56" spans="1:12" x14ac:dyDescent="0.2">
      <c r="A56" s="48" t="s">
        <v>54</v>
      </c>
      <c r="B56" s="40" t="s">
        <v>55</v>
      </c>
      <c r="C56" s="95"/>
      <c r="D56" s="99"/>
      <c r="E56" s="99"/>
      <c r="F56" s="113">
        <f>SUM(D56:E56)</f>
        <v>0</v>
      </c>
      <c r="G56" s="95"/>
      <c r="H56" s="99"/>
      <c r="I56" s="99"/>
      <c r="J56" s="101">
        <f>SUM(H56:I56)</f>
        <v>0</v>
      </c>
      <c r="K56" s="92" t="s">
        <v>250</v>
      </c>
      <c r="L56" s="150" t="s">
        <v>55</v>
      </c>
    </row>
    <row r="57" spans="1:12" ht="22.5" x14ac:dyDescent="0.2">
      <c r="A57" s="42" t="s">
        <v>398</v>
      </c>
      <c r="B57" s="40" t="s">
        <v>56</v>
      </c>
      <c r="C57" s="95"/>
      <c r="D57" s="102">
        <f>D47-D52</f>
        <v>0</v>
      </c>
      <c r="E57" s="102">
        <f>E47-E52</f>
        <v>0</v>
      </c>
      <c r="F57" s="116">
        <f>F47-F52</f>
        <v>0</v>
      </c>
      <c r="G57" s="95"/>
      <c r="H57" s="102">
        <f>H47-H52</f>
        <v>0</v>
      </c>
      <c r="I57" s="102">
        <f>I47-I52</f>
        <v>0</v>
      </c>
      <c r="J57" s="103">
        <f>J47-J52</f>
        <v>0</v>
      </c>
      <c r="K57" s="92" t="s">
        <v>251</v>
      </c>
      <c r="L57" s="150" t="s">
        <v>56</v>
      </c>
    </row>
    <row r="58" spans="1:12" ht="9.9499999999999993" customHeight="1" x14ac:dyDescent="0.2">
      <c r="A58" s="44" t="s">
        <v>35</v>
      </c>
      <c r="B58" s="38"/>
      <c r="C58" s="97"/>
      <c r="D58" s="97"/>
      <c r="E58" s="97"/>
      <c r="F58" s="104"/>
      <c r="G58" s="97"/>
      <c r="H58" s="97"/>
      <c r="I58" s="97"/>
      <c r="J58" s="98"/>
      <c r="K58" s="92"/>
    </row>
    <row r="59" spans="1:12" ht="22.5" x14ac:dyDescent="0.2">
      <c r="A59" s="49" t="s">
        <v>336</v>
      </c>
      <c r="B59" s="40" t="s">
        <v>57</v>
      </c>
      <c r="C59" s="95"/>
      <c r="D59" s="102">
        <f t="shared" ref="D59:F61" si="2">D49-D54</f>
        <v>0</v>
      </c>
      <c r="E59" s="102">
        <f t="shared" si="2"/>
        <v>0</v>
      </c>
      <c r="F59" s="116">
        <f t="shared" si="2"/>
        <v>0</v>
      </c>
      <c r="G59" s="95"/>
      <c r="H59" s="102">
        <f t="shared" ref="H59:J61" si="3">H49-H54</f>
        <v>0</v>
      </c>
      <c r="I59" s="102">
        <f t="shared" si="3"/>
        <v>0</v>
      </c>
      <c r="J59" s="106">
        <f t="shared" si="3"/>
        <v>0</v>
      </c>
      <c r="K59" s="92" t="s">
        <v>252</v>
      </c>
      <c r="L59" s="150" t="s">
        <v>57</v>
      </c>
    </row>
    <row r="60" spans="1:12" ht="22.5" x14ac:dyDescent="0.2">
      <c r="A60" s="48" t="s">
        <v>394</v>
      </c>
      <c r="B60" s="40" t="s">
        <v>58</v>
      </c>
      <c r="C60" s="95"/>
      <c r="D60" s="102">
        <f t="shared" si="2"/>
        <v>0</v>
      </c>
      <c r="E60" s="102">
        <f t="shared" si="2"/>
        <v>0</v>
      </c>
      <c r="F60" s="116">
        <f t="shared" si="2"/>
        <v>0</v>
      </c>
      <c r="G60" s="95"/>
      <c r="H60" s="102">
        <f t="shared" si="3"/>
        <v>0</v>
      </c>
      <c r="I60" s="102">
        <f t="shared" si="3"/>
        <v>0</v>
      </c>
      <c r="J60" s="106">
        <f t="shared" si="3"/>
        <v>0</v>
      </c>
      <c r="K60" s="92" t="s">
        <v>253</v>
      </c>
      <c r="L60" s="150" t="s">
        <v>58</v>
      </c>
    </row>
    <row r="61" spans="1:12" ht="22.5" x14ac:dyDescent="0.2">
      <c r="A61" s="48" t="s">
        <v>401</v>
      </c>
      <c r="B61" s="40" t="s">
        <v>59</v>
      </c>
      <c r="C61" s="95"/>
      <c r="D61" s="102">
        <f t="shared" si="2"/>
        <v>0</v>
      </c>
      <c r="E61" s="102">
        <f t="shared" si="2"/>
        <v>0</v>
      </c>
      <c r="F61" s="116">
        <f t="shared" si="2"/>
        <v>0</v>
      </c>
      <c r="G61" s="95"/>
      <c r="H61" s="102">
        <f t="shared" si="3"/>
        <v>0</v>
      </c>
      <c r="I61" s="102">
        <f t="shared" si="3"/>
        <v>0</v>
      </c>
      <c r="J61" s="106">
        <f t="shared" si="3"/>
        <v>0</v>
      </c>
      <c r="K61" s="92" t="s">
        <v>254</v>
      </c>
      <c r="L61" s="150" t="s">
        <v>59</v>
      </c>
    </row>
    <row r="62" spans="1:12" x14ac:dyDescent="0.2">
      <c r="A62" s="42" t="s">
        <v>405</v>
      </c>
      <c r="B62" s="40" t="s">
        <v>60</v>
      </c>
      <c r="C62" s="99"/>
      <c r="D62" s="117">
        <v>20462060.43</v>
      </c>
      <c r="E62" s="117"/>
      <c r="F62" s="113">
        <f>SUM(C62:E62)</f>
        <v>20462060.43</v>
      </c>
      <c r="G62" s="99"/>
      <c r="H62" s="117">
        <v>20462060.43</v>
      </c>
      <c r="I62" s="117"/>
      <c r="J62" s="101">
        <f>SUM(G62:I62)</f>
        <v>20462060.43</v>
      </c>
      <c r="K62" s="92" t="s">
        <v>255</v>
      </c>
      <c r="L62" s="150" t="s">
        <v>60</v>
      </c>
    </row>
    <row r="63" spans="1:12" x14ac:dyDescent="0.2">
      <c r="A63" s="42" t="s">
        <v>61</v>
      </c>
      <c r="B63" s="40" t="s">
        <v>62</v>
      </c>
      <c r="C63" s="99"/>
      <c r="D63" s="117">
        <v>3072189.37</v>
      </c>
      <c r="E63" s="117">
        <v>175847.58</v>
      </c>
      <c r="F63" s="113">
        <f>SUM(C63:E63)</f>
        <v>3248036.95</v>
      </c>
      <c r="G63" s="99"/>
      <c r="H63" s="117">
        <v>3350469.09</v>
      </c>
      <c r="I63" s="117">
        <v>215230.22</v>
      </c>
      <c r="J63" s="101">
        <f>SUM(G63:I63)</f>
        <v>3565699.31</v>
      </c>
      <c r="K63" s="92" t="s">
        <v>256</v>
      </c>
      <c r="L63" s="150" t="s">
        <v>62</v>
      </c>
    </row>
    <row r="64" spans="1:12" ht="9.9499999999999993" customHeight="1" x14ac:dyDescent="0.2">
      <c r="A64" s="46" t="s">
        <v>35</v>
      </c>
      <c r="B64" s="45"/>
      <c r="C64" s="111"/>
      <c r="D64" s="118"/>
      <c r="E64" s="118"/>
      <c r="F64" s="118"/>
      <c r="G64" s="111"/>
      <c r="H64" s="118"/>
      <c r="I64" s="118"/>
      <c r="J64" s="112"/>
      <c r="K64" s="92"/>
    </row>
    <row r="65" spans="1:12" ht="22.5" x14ac:dyDescent="0.2">
      <c r="A65" s="48" t="s">
        <v>63</v>
      </c>
      <c r="B65" s="40" t="s">
        <v>64</v>
      </c>
      <c r="C65" s="99"/>
      <c r="D65" s="117"/>
      <c r="E65" s="117"/>
      <c r="F65" s="113">
        <f>SUM(C65:E65)</f>
        <v>0</v>
      </c>
      <c r="G65" s="99"/>
      <c r="H65" s="117"/>
      <c r="I65" s="117"/>
      <c r="J65" s="101">
        <f>SUM(G65:I65)</f>
        <v>0</v>
      </c>
      <c r="K65" s="92" t="s">
        <v>257</v>
      </c>
      <c r="L65" s="150" t="s">
        <v>64</v>
      </c>
    </row>
    <row r="66" spans="1:12" x14ac:dyDescent="0.2">
      <c r="A66" s="42" t="s">
        <v>65</v>
      </c>
      <c r="B66" s="40" t="s">
        <v>66</v>
      </c>
      <c r="C66" s="94">
        <f t="shared" ref="C66:J66" si="4">SUM(C68:C71)</f>
        <v>0</v>
      </c>
      <c r="D66" s="94">
        <f t="shared" si="4"/>
        <v>0</v>
      </c>
      <c r="E66" s="94">
        <f t="shared" si="4"/>
        <v>0</v>
      </c>
      <c r="F66" s="114">
        <f t="shared" si="4"/>
        <v>0</v>
      </c>
      <c r="G66" s="94">
        <f t="shared" si="4"/>
        <v>0</v>
      </c>
      <c r="H66" s="94">
        <f t="shared" si="4"/>
        <v>0</v>
      </c>
      <c r="I66" s="94">
        <f t="shared" si="4"/>
        <v>0</v>
      </c>
      <c r="J66" s="115">
        <f t="shared" si="4"/>
        <v>0</v>
      </c>
      <c r="K66" s="92" t="s">
        <v>258</v>
      </c>
      <c r="L66" s="150" t="s">
        <v>66</v>
      </c>
    </row>
    <row r="67" spans="1:12" ht="9.9499999999999993" customHeight="1" x14ac:dyDescent="0.2">
      <c r="A67" s="44" t="s">
        <v>35</v>
      </c>
      <c r="B67" s="45"/>
      <c r="C67" s="111"/>
      <c r="D67" s="118"/>
      <c r="E67" s="118"/>
      <c r="F67" s="118"/>
      <c r="G67" s="111"/>
      <c r="H67" s="118"/>
      <c r="I67" s="118"/>
      <c r="J67" s="112"/>
      <c r="K67" s="92"/>
    </row>
    <row r="68" spans="1:12" x14ac:dyDescent="0.2">
      <c r="A68" s="49" t="s">
        <v>67</v>
      </c>
      <c r="B68" s="40" t="s">
        <v>68</v>
      </c>
      <c r="C68" s="99"/>
      <c r="D68" s="117"/>
      <c r="E68" s="117"/>
      <c r="F68" s="113">
        <f>SUM(C68:E68)</f>
        <v>0</v>
      </c>
      <c r="G68" s="99"/>
      <c r="H68" s="117"/>
      <c r="I68" s="117"/>
      <c r="J68" s="101">
        <f>SUM(G68:I68)</f>
        <v>0</v>
      </c>
      <c r="K68" s="92" t="s">
        <v>259</v>
      </c>
      <c r="L68" s="150" t="s">
        <v>68</v>
      </c>
    </row>
    <row r="69" spans="1:12" ht="22.5" x14ac:dyDescent="0.2">
      <c r="A69" s="49" t="s">
        <v>69</v>
      </c>
      <c r="B69" s="40" t="s">
        <v>70</v>
      </c>
      <c r="C69" s="99"/>
      <c r="D69" s="117"/>
      <c r="E69" s="117"/>
      <c r="F69" s="113">
        <f>SUM(C69:E69)</f>
        <v>0</v>
      </c>
      <c r="G69" s="99"/>
      <c r="H69" s="117"/>
      <c r="I69" s="117"/>
      <c r="J69" s="101">
        <f>SUM(G69:I69)</f>
        <v>0</v>
      </c>
      <c r="K69" s="92" t="s">
        <v>260</v>
      </c>
      <c r="L69" s="150" t="s">
        <v>70</v>
      </c>
    </row>
    <row r="70" spans="1:12" ht="22.5" x14ac:dyDescent="0.2">
      <c r="A70" s="49" t="s">
        <v>71</v>
      </c>
      <c r="B70" s="40" t="s">
        <v>72</v>
      </c>
      <c r="C70" s="99"/>
      <c r="D70" s="117"/>
      <c r="E70" s="117"/>
      <c r="F70" s="113">
        <f>SUM(C70:E70)</f>
        <v>0</v>
      </c>
      <c r="G70" s="99"/>
      <c r="H70" s="117"/>
      <c r="I70" s="117"/>
      <c r="J70" s="101">
        <f>SUM(G70:I70)</f>
        <v>0</v>
      </c>
      <c r="K70" s="92" t="s">
        <v>261</v>
      </c>
      <c r="L70" s="150" t="s">
        <v>72</v>
      </c>
    </row>
    <row r="71" spans="1:12" ht="13.5" thickBot="1" x14ac:dyDescent="0.25">
      <c r="A71" s="50" t="s">
        <v>73</v>
      </c>
      <c r="B71" s="43" t="s">
        <v>74</v>
      </c>
      <c r="C71" s="119"/>
      <c r="D71" s="120"/>
      <c r="E71" s="120"/>
      <c r="F71" s="121">
        <f>SUM(C71:E71)</f>
        <v>0</v>
      </c>
      <c r="G71" s="119"/>
      <c r="H71" s="120"/>
      <c r="I71" s="120"/>
      <c r="J71" s="122">
        <f>SUM(G71:I71)</f>
        <v>0</v>
      </c>
      <c r="K71" s="92" t="s">
        <v>262</v>
      </c>
      <c r="L71" s="150" t="s">
        <v>74</v>
      </c>
    </row>
    <row r="72" spans="1:12" ht="15.75" customHeight="1" x14ac:dyDescent="0.2">
      <c r="A72" s="26"/>
      <c r="B72" s="27"/>
      <c r="C72" s="28"/>
      <c r="D72" s="28"/>
      <c r="E72" s="28"/>
      <c r="F72" s="28"/>
      <c r="G72" s="28"/>
      <c r="H72" s="28"/>
      <c r="I72" s="30" t="s">
        <v>75</v>
      </c>
      <c r="J72" s="28"/>
      <c r="K72" s="92"/>
    </row>
    <row r="73" spans="1:12" ht="15" customHeight="1" x14ac:dyDescent="0.2">
      <c r="A73" s="16"/>
      <c r="B73" s="17" t="s">
        <v>7</v>
      </c>
      <c r="C73" s="162" t="s">
        <v>8</v>
      </c>
      <c r="D73" s="163"/>
      <c r="E73" s="163"/>
      <c r="F73" s="164"/>
      <c r="G73" s="162" t="s">
        <v>9</v>
      </c>
      <c r="H73" s="163"/>
      <c r="I73" s="163"/>
      <c r="J73" s="163"/>
      <c r="K73" s="92"/>
    </row>
    <row r="74" spans="1:12" ht="12" customHeight="1" x14ac:dyDescent="0.2">
      <c r="A74" s="19"/>
      <c r="B74" s="20" t="s">
        <v>10</v>
      </c>
      <c r="C74" s="21" t="s">
        <v>11</v>
      </c>
      <c r="D74" s="147" t="s">
        <v>351</v>
      </c>
      <c r="E74" s="147" t="s">
        <v>340</v>
      </c>
      <c r="F74" s="166" t="s">
        <v>12</v>
      </c>
      <c r="G74" s="21" t="s">
        <v>11</v>
      </c>
      <c r="H74" s="147" t="s">
        <v>351</v>
      </c>
      <c r="I74" s="147" t="s">
        <v>340</v>
      </c>
      <c r="J74" s="160" t="s">
        <v>12</v>
      </c>
      <c r="K74" s="92"/>
    </row>
    <row r="75" spans="1:12" ht="12" customHeight="1" x14ac:dyDescent="0.2">
      <c r="A75" s="22" t="s">
        <v>13</v>
      </c>
      <c r="B75" s="20" t="s">
        <v>14</v>
      </c>
      <c r="C75" s="21" t="s">
        <v>15</v>
      </c>
      <c r="D75" s="21" t="s">
        <v>352</v>
      </c>
      <c r="E75" s="21" t="s">
        <v>341</v>
      </c>
      <c r="F75" s="167"/>
      <c r="G75" s="21" t="s">
        <v>15</v>
      </c>
      <c r="H75" s="21" t="s">
        <v>352</v>
      </c>
      <c r="I75" s="21" t="s">
        <v>341</v>
      </c>
      <c r="J75" s="161"/>
      <c r="K75" s="92"/>
    </row>
    <row r="76" spans="1:12" ht="12" customHeight="1" x14ac:dyDescent="0.2">
      <c r="A76" s="19"/>
      <c r="B76" s="20"/>
      <c r="C76" s="21" t="s">
        <v>16</v>
      </c>
      <c r="D76" s="21" t="s">
        <v>353</v>
      </c>
      <c r="E76" s="21" t="s">
        <v>11</v>
      </c>
      <c r="F76" s="167"/>
      <c r="G76" s="21" t="s">
        <v>16</v>
      </c>
      <c r="H76" s="21" t="s">
        <v>353</v>
      </c>
      <c r="I76" s="21" t="s">
        <v>11</v>
      </c>
      <c r="J76" s="161"/>
      <c r="K76" s="92"/>
    </row>
    <row r="77" spans="1:12" ht="13.5" customHeight="1" thickBot="1" x14ac:dyDescent="0.25">
      <c r="A77" s="18">
        <v>1</v>
      </c>
      <c r="B77" s="23" t="s">
        <v>17</v>
      </c>
      <c r="C77" s="24">
        <v>3</v>
      </c>
      <c r="D77" s="24">
        <v>4</v>
      </c>
      <c r="E77" s="24">
        <v>5</v>
      </c>
      <c r="F77" s="24">
        <v>6</v>
      </c>
      <c r="G77" s="24">
        <v>7</v>
      </c>
      <c r="H77" s="24">
        <v>8</v>
      </c>
      <c r="I77" s="24">
        <v>9</v>
      </c>
      <c r="J77" s="25">
        <v>10</v>
      </c>
      <c r="K77" s="92"/>
    </row>
    <row r="78" spans="1:12" x14ac:dyDescent="0.2">
      <c r="A78" s="42" t="s">
        <v>76</v>
      </c>
      <c r="B78" s="40" t="s">
        <v>77</v>
      </c>
      <c r="C78" s="94">
        <f t="shared" ref="C78:J78" si="5">SUM(C80:C83)</f>
        <v>0</v>
      </c>
      <c r="D78" s="94">
        <f t="shared" si="5"/>
        <v>0</v>
      </c>
      <c r="E78" s="94">
        <f t="shared" si="5"/>
        <v>0</v>
      </c>
      <c r="F78" s="94">
        <f t="shared" si="5"/>
        <v>0</v>
      </c>
      <c r="G78" s="94">
        <f t="shared" si="5"/>
        <v>0</v>
      </c>
      <c r="H78" s="94">
        <f t="shared" si="5"/>
        <v>0</v>
      </c>
      <c r="I78" s="94">
        <f t="shared" si="5"/>
        <v>0</v>
      </c>
      <c r="J78" s="110">
        <f t="shared" si="5"/>
        <v>0</v>
      </c>
      <c r="K78" s="92" t="s">
        <v>263</v>
      </c>
      <c r="L78" s="150" t="s">
        <v>77</v>
      </c>
    </row>
    <row r="79" spans="1:12" ht="9.9499999999999993" customHeight="1" x14ac:dyDescent="0.2">
      <c r="A79" s="44" t="s">
        <v>35</v>
      </c>
      <c r="B79" s="45"/>
      <c r="C79" s="111"/>
      <c r="D79" s="118"/>
      <c r="E79" s="118"/>
      <c r="F79" s="118"/>
      <c r="G79" s="118"/>
      <c r="H79" s="118"/>
      <c r="I79" s="118"/>
      <c r="J79" s="112"/>
      <c r="K79" s="92"/>
    </row>
    <row r="80" spans="1:12" ht="22.5" x14ac:dyDescent="0.2">
      <c r="A80" s="49" t="s">
        <v>78</v>
      </c>
      <c r="B80" s="40" t="s">
        <v>79</v>
      </c>
      <c r="C80" s="99"/>
      <c r="D80" s="117"/>
      <c r="E80" s="117"/>
      <c r="F80" s="113">
        <f>SUM(C80:E80)</f>
        <v>0</v>
      </c>
      <c r="G80" s="117"/>
      <c r="H80" s="117"/>
      <c r="I80" s="117"/>
      <c r="J80" s="101">
        <f>SUM(G80:I80)</f>
        <v>0</v>
      </c>
      <c r="K80" s="92" t="s">
        <v>264</v>
      </c>
      <c r="L80" s="150" t="s">
        <v>79</v>
      </c>
    </row>
    <row r="81" spans="1:12" ht="22.5" x14ac:dyDescent="0.2">
      <c r="A81" s="48" t="s">
        <v>337</v>
      </c>
      <c r="B81" s="40" t="s">
        <v>80</v>
      </c>
      <c r="C81" s="99"/>
      <c r="D81" s="117"/>
      <c r="E81" s="117"/>
      <c r="F81" s="113">
        <f>SUM(C81:E81)</f>
        <v>0</v>
      </c>
      <c r="G81" s="117"/>
      <c r="H81" s="117"/>
      <c r="I81" s="117"/>
      <c r="J81" s="101">
        <f>SUM(G81:I81)</f>
        <v>0</v>
      </c>
      <c r="K81" s="92" t="s">
        <v>265</v>
      </c>
      <c r="L81" s="150" t="s">
        <v>80</v>
      </c>
    </row>
    <row r="82" spans="1:12" ht="22.5" x14ac:dyDescent="0.2">
      <c r="A82" s="48" t="s">
        <v>81</v>
      </c>
      <c r="B82" s="40" t="s">
        <v>82</v>
      </c>
      <c r="C82" s="99"/>
      <c r="D82" s="123"/>
      <c r="E82" s="123"/>
      <c r="F82" s="113">
        <f>SUM(C82:E82)</f>
        <v>0</v>
      </c>
      <c r="G82" s="123"/>
      <c r="H82" s="123"/>
      <c r="I82" s="123"/>
      <c r="J82" s="101">
        <f>SUM(G82:I82)</f>
        <v>0</v>
      </c>
      <c r="K82" s="92" t="s">
        <v>266</v>
      </c>
      <c r="L82" s="150" t="s">
        <v>82</v>
      </c>
    </row>
    <row r="83" spans="1:12" x14ac:dyDescent="0.2">
      <c r="A83" s="50" t="s">
        <v>83</v>
      </c>
      <c r="B83" s="40" t="s">
        <v>84</v>
      </c>
      <c r="C83" s="99"/>
      <c r="D83" s="123"/>
      <c r="E83" s="123"/>
      <c r="F83" s="113">
        <f>SUM(C83:E83)</f>
        <v>0</v>
      </c>
      <c r="G83" s="123"/>
      <c r="H83" s="123"/>
      <c r="I83" s="123"/>
      <c r="J83" s="101">
        <f>SUM(G83:I83)</f>
        <v>0</v>
      </c>
      <c r="K83" s="92" t="s">
        <v>267</v>
      </c>
      <c r="L83" s="150" t="s">
        <v>84</v>
      </c>
    </row>
    <row r="84" spans="1:12" ht="23.25" thickBot="1" x14ac:dyDescent="0.25">
      <c r="A84" s="52" t="s">
        <v>85</v>
      </c>
      <c r="B84" s="53" t="s">
        <v>86</v>
      </c>
      <c r="C84" s="125"/>
      <c r="D84" s="126"/>
      <c r="E84" s="126"/>
      <c r="F84" s="113">
        <f>SUM(C84:E84)</f>
        <v>0</v>
      </c>
      <c r="G84" s="126"/>
      <c r="H84" s="126"/>
      <c r="I84" s="126"/>
      <c r="J84" s="101">
        <f>SUM(G84:I84)</f>
        <v>0</v>
      </c>
      <c r="K84" s="92" t="s">
        <v>268</v>
      </c>
      <c r="L84" s="150" t="s">
        <v>86</v>
      </c>
    </row>
    <row r="85" spans="1:12" ht="34.5" thickBot="1" x14ac:dyDescent="0.25">
      <c r="A85" s="54" t="s">
        <v>397</v>
      </c>
      <c r="B85" s="55" t="s">
        <v>87</v>
      </c>
      <c r="C85" s="127">
        <f t="shared" ref="C85:J85" si="6">C35+C57+C62+C63+C66+C78+C84</f>
        <v>0</v>
      </c>
      <c r="D85" s="127">
        <f t="shared" si="6"/>
        <v>59697121.630000003</v>
      </c>
      <c r="E85" s="127">
        <f t="shared" si="6"/>
        <v>175847.58</v>
      </c>
      <c r="F85" s="127">
        <f t="shared" si="6"/>
        <v>59872969.210000001</v>
      </c>
      <c r="G85" s="127">
        <f t="shared" si="6"/>
        <v>0</v>
      </c>
      <c r="H85" s="127">
        <f t="shared" si="6"/>
        <v>47645394.039999999</v>
      </c>
      <c r="I85" s="127">
        <f t="shared" si="6"/>
        <v>215230.22</v>
      </c>
      <c r="J85" s="128">
        <f t="shared" si="6"/>
        <v>47860624.259999998</v>
      </c>
      <c r="K85" s="92" t="s">
        <v>269</v>
      </c>
      <c r="L85" s="150" t="s">
        <v>87</v>
      </c>
    </row>
    <row r="86" spans="1:12" ht="20.100000000000001" customHeight="1" x14ac:dyDescent="0.2">
      <c r="A86" s="35" t="s">
        <v>88</v>
      </c>
      <c r="B86" s="38"/>
      <c r="C86" s="97"/>
      <c r="D86" s="104"/>
      <c r="E86" s="104"/>
      <c r="F86" s="104"/>
      <c r="G86" s="104"/>
      <c r="H86" s="104"/>
      <c r="I86" s="104"/>
      <c r="J86" s="105"/>
      <c r="K86" s="92"/>
    </row>
    <row r="87" spans="1:12" x14ac:dyDescent="0.2">
      <c r="A87" s="42" t="s">
        <v>89</v>
      </c>
      <c r="B87" s="40" t="s">
        <v>90</v>
      </c>
      <c r="C87" s="94">
        <f t="shared" ref="C87:J87" si="7">SUM(C89:C97)</f>
        <v>0</v>
      </c>
      <c r="D87" s="94">
        <f t="shared" si="7"/>
        <v>1461542.27</v>
      </c>
      <c r="E87" s="94">
        <f t="shared" si="7"/>
        <v>296460.2</v>
      </c>
      <c r="F87" s="94">
        <f t="shared" si="7"/>
        <v>1758002.47</v>
      </c>
      <c r="G87" s="94">
        <f t="shared" si="7"/>
        <v>0</v>
      </c>
      <c r="H87" s="94">
        <f t="shared" si="7"/>
        <v>1866176.55</v>
      </c>
      <c r="I87" s="94">
        <f t="shared" si="7"/>
        <v>373382.2</v>
      </c>
      <c r="J87" s="96">
        <f t="shared" si="7"/>
        <v>2239558.75</v>
      </c>
      <c r="K87" s="92" t="s">
        <v>270</v>
      </c>
      <c r="L87" s="150" t="s">
        <v>90</v>
      </c>
    </row>
    <row r="88" spans="1:12" ht="9.9499999999999993" customHeight="1" x14ac:dyDescent="0.2">
      <c r="A88" s="51" t="s">
        <v>91</v>
      </c>
      <c r="B88" s="38"/>
      <c r="C88" s="97"/>
      <c r="D88" s="104"/>
      <c r="E88" s="104"/>
      <c r="F88" s="104"/>
      <c r="G88" s="104"/>
      <c r="H88" s="104"/>
      <c r="I88" s="104"/>
      <c r="J88" s="105"/>
      <c r="K88" s="92"/>
    </row>
    <row r="89" spans="1:12" ht="22.5" x14ac:dyDescent="0.2">
      <c r="A89" s="48" t="s">
        <v>222</v>
      </c>
      <c r="B89" s="40" t="s">
        <v>92</v>
      </c>
      <c r="C89" s="99"/>
      <c r="D89" s="117">
        <v>1461542.27</v>
      </c>
      <c r="E89" s="117">
        <v>296460.2</v>
      </c>
      <c r="F89" s="113">
        <f t="shared" ref="F89:F97" si="8">SUM(C89:E89)</f>
        <v>1758002.47</v>
      </c>
      <c r="G89" s="117"/>
      <c r="H89" s="117">
        <v>1866176.55</v>
      </c>
      <c r="I89" s="117">
        <v>373382.2</v>
      </c>
      <c r="J89" s="101">
        <f t="shared" ref="J89:J97" si="9">SUM(G89:I89)</f>
        <v>2239558.75</v>
      </c>
      <c r="K89" s="92" t="s">
        <v>271</v>
      </c>
      <c r="L89" s="150" t="s">
        <v>92</v>
      </c>
    </row>
    <row r="90" spans="1:12" ht="22.5" x14ac:dyDescent="0.2">
      <c r="A90" s="48" t="s">
        <v>223</v>
      </c>
      <c r="B90" s="40" t="s">
        <v>93</v>
      </c>
      <c r="C90" s="99"/>
      <c r="D90" s="117"/>
      <c r="E90" s="117"/>
      <c r="F90" s="113">
        <f t="shared" si="8"/>
        <v>0</v>
      </c>
      <c r="G90" s="99"/>
      <c r="H90" s="117"/>
      <c r="I90" s="117"/>
      <c r="J90" s="101">
        <f t="shared" si="9"/>
        <v>0</v>
      </c>
      <c r="K90" s="92" t="s">
        <v>272</v>
      </c>
      <c r="L90" s="150" t="s">
        <v>93</v>
      </c>
    </row>
    <row r="91" spans="1:12" ht="22.5" x14ac:dyDescent="0.2">
      <c r="A91" s="48" t="s">
        <v>224</v>
      </c>
      <c r="B91" s="40" t="s">
        <v>94</v>
      </c>
      <c r="C91" s="99"/>
      <c r="D91" s="117"/>
      <c r="E91" s="117"/>
      <c r="F91" s="113">
        <f t="shared" si="8"/>
        <v>0</v>
      </c>
      <c r="G91" s="99"/>
      <c r="H91" s="117"/>
      <c r="I91" s="123"/>
      <c r="J91" s="101">
        <f t="shared" si="9"/>
        <v>0</v>
      </c>
      <c r="K91" s="92" t="s">
        <v>273</v>
      </c>
      <c r="L91" s="150" t="s">
        <v>94</v>
      </c>
    </row>
    <row r="92" spans="1:12" ht="22.5" x14ac:dyDescent="0.2">
      <c r="A92" s="48" t="s">
        <v>225</v>
      </c>
      <c r="B92" s="40" t="s">
        <v>95</v>
      </c>
      <c r="C92" s="99"/>
      <c r="D92" s="117"/>
      <c r="E92" s="117"/>
      <c r="F92" s="113">
        <f t="shared" si="8"/>
        <v>0</v>
      </c>
      <c r="G92" s="99"/>
      <c r="H92" s="117"/>
      <c r="I92" s="123"/>
      <c r="J92" s="101">
        <f t="shared" si="9"/>
        <v>0</v>
      </c>
      <c r="K92" s="92" t="s">
        <v>274</v>
      </c>
      <c r="L92" s="150" t="s">
        <v>95</v>
      </c>
    </row>
    <row r="93" spans="1:12" ht="22.5" x14ac:dyDescent="0.2">
      <c r="A93" s="48" t="s">
        <v>355</v>
      </c>
      <c r="B93" s="40" t="s">
        <v>96</v>
      </c>
      <c r="C93" s="99"/>
      <c r="D93" s="117"/>
      <c r="E93" s="117"/>
      <c r="F93" s="113">
        <f t="shared" si="8"/>
        <v>0</v>
      </c>
      <c r="G93" s="99"/>
      <c r="H93" s="117"/>
      <c r="I93" s="123"/>
      <c r="J93" s="101">
        <f t="shared" si="9"/>
        <v>0</v>
      </c>
      <c r="K93" s="92" t="s">
        <v>275</v>
      </c>
      <c r="L93" s="150" t="s">
        <v>96</v>
      </c>
    </row>
    <row r="94" spans="1:12" ht="33.75" x14ac:dyDescent="0.2">
      <c r="A94" s="48" t="s">
        <v>226</v>
      </c>
      <c r="B94" s="40" t="s">
        <v>97</v>
      </c>
      <c r="C94" s="99"/>
      <c r="D94" s="117"/>
      <c r="E94" s="117"/>
      <c r="F94" s="113">
        <f t="shared" si="8"/>
        <v>0</v>
      </c>
      <c r="G94" s="99"/>
      <c r="H94" s="117"/>
      <c r="I94" s="123"/>
      <c r="J94" s="101">
        <f t="shared" si="9"/>
        <v>0</v>
      </c>
      <c r="K94" s="92" t="s">
        <v>276</v>
      </c>
      <c r="L94" s="150" t="s">
        <v>97</v>
      </c>
    </row>
    <row r="95" spans="1:12" x14ac:dyDescent="0.2">
      <c r="A95" s="48" t="s">
        <v>98</v>
      </c>
      <c r="B95" s="40" t="s">
        <v>99</v>
      </c>
      <c r="C95" s="99"/>
      <c r="D95" s="123"/>
      <c r="E95" s="123"/>
      <c r="F95" s="113">
        <f t="shared" si="8"/>
        <v>0</v>
      </c>
      <c r="G95" s="123"/>
      <c r="H95" s="123"/>
      <c r="I95" s="123"/>
      <c r="J95" s="101">
        <f t="shared" si="9"/>
        <v>0</v>
      </c>
      <c r="K95" s="92" t="s">
        <v>277</v>
      </c>
      <c r="L95" s="150" t="s">
        <v>99</v>
      </c>
    </row>
    <row r="96" spans="1:12" x14ac:dyDescent="0.2">
      <c r="A96" s="48" t="s">
        <v>100</v>
      </c>
      <c r="B96" s="40" t="s">
        <v>101</v>
      </c>
      <c r="C96" s="99"/>
      <c r="D96" s="123"/>
      <c r="E96" s="123"/>
      <c r="F96" s="113">
        <f t="shared" si="8"/>
        <v>0</v>
      </c>
      <c r="G96" s="123"/>
      <c r="H96" s="123"/>
      <c r="I96" s="123"/>
      <c r="J96" s="101">
        <f t="shared" si="9"/>
        <v>0</v>
      </c>
      <c r="K96" s="92" t="s">
        <v>278</v>
      </c>
      <c r="L96" s="150" t="s">
        <v>101</v>
      </c>
    </row>
    <row r="97" spans="1:12" ht="22.5" x14ac:dyDescent="0.2">
      <c r="A97" s="48" t="s">
        <v>227</v>
      </c>
      <c r="B97" s="40" t="s">
        <v>102</v>
      </c>
      <c r="C97" s="99"/>
      <c r="D97" s="117"/>
      <c r="E97" s="117"/>
      <c r="F97" s="113">
        <f t="shared" si="8"/>
        <v>0</v>
      </c>
      <c r="G97" s="99"/>
      <c r="H97" s="117"/>
      <c r="I97" s="123"/>
      <c r="J97" s="101">
        <f t="shared" si="9"/>
        <v>0</v>
      </c>
      <c r="K97" s="92" t="s">
        <v>279</v>
      </c>
      <c r="L97" s="150" t="s">
        <v>102</v>
      </c>
    </row>
    <row r="98" spans="1:12" s="32" customFormat="1" x14ac:dyDescent="0.2">
      <c r="A98" s="42" t="s">
        <v>103</v>
      </c>
      <c r="B98" s="40" t="s">
        <v>104</v>
      </c>
      <c r="C98" s="94">
        <f t="shared" ref="C98:J98" si="10">SUM(C100:C102)</f>
        <v>0</v>
      </c>
      <c r="D98" s="94">
        <f t="shared" si="10"/>
        <v>0</v>
      </c>
      <c r="E98" s="94">
        <f t="shared" si="10"/>
        <v>0</v>
      </c>
      <c r="F98" s="94">
        <f t="shared" si="10"/>
        <v>0</v>
      </c>
      <c r="G98" s="94">
        <f t="shared" si="10"/>
        <v>0</v>
      </c>
      <c r="H98" s="94">
        <f t="shared" si="10"/>
        <v>0</v>
      </c>
      <c r="I98" s="94">
        <f t="shared" si="10"/>
        <v>0</v>
      </c>
      <c r="J98" s="115">
        <f t="shared" si="10"/>
        <v>0</v>
      </c>
      <c r="K98" s="92" t="s">
        <v>280</v>
      </c>
      <c r="L98" s="150" t="s">
        <v>104</v>
      </c>
    </row>
    <row r="99" spans="1:12" s="32" customFormat="1" ht="9.9499999999999993" customHeight="1" x14ac:dyDescent="0.2">
      <c r="A99" s="51" t="s">
        <v>91</v>
      </c>
      <c r="B99" s="38"/>
      <c r="C99" s="97"/>
      <c r="D99" s="118"/>
      <c r="E99" s="118"/>
      <c r="F99" s="118"/>
      <c r="G99" s="118"/>
      <c r="H99" s="118"/>
      <c r="I99" s="118"/>
      <c r="J99" s="98"/>
      <c r="K99" s="92"/>
      <c r="L99" s="150"/>
    </row>
    <row r="100" spans="1:12" s="32" customFormat="1" x14ac:dyDescent="0.2">
      <c r="A100" s="56" t="s">
        <v>105</v>
      </c>
      <c r="B100" s="40" t="s">
        <v>106</v>
      </c>
      <c r="C100" s="99"/>
      <c r="D100" s="117"/>
      <c r="E100" s="117"/>
      <c r="F100" s="113">
        <f>SUM(C100:E100)</f>
        <v>0</v>
      </c>
      <c r="G100" s="117"/>
      <c r="H100" s="117"/>
      <c r="I100" s="117"/>
      <c r="J100" s="101">
        <f>SUM(G100:I100)</f>
        <v>0</v>
      </c>
      <c r="K100" s="92" t="s">
        <v>281</v>
      </c>
      <c r="L100" s="150" t="s">
        <v>106</v>
      </c>
    </row>
    <row r="101" spans="1:12" s="32" customFormat="1" x14ac:dyDescent="0.2">
      <c r="A101" s="57" t="s">
        <v>107</v>
      </c>
      <c r="B101" s="40" t="s">
        <v>108</v>
      </c>
      <c r="C101" s="99"/>
      <c r="D101" s="123"/>
      <c r="E101" s="123"/>
      <c r="F101" s="113">
        <f>SUM(C101:E101)</f>
        <v>0</v>
      </c>
      <c r="G101" s="123"/>
      <c r="H101" s="123"/>
      <c r="I101" s="123"/>
      <c r="J101" s="101">
        <f>SUM(G101:I101)</f>
        <v>0</v>
      </c>
      <c r="K101" s="92" t="s">
        <v>282</v>
      </c>
      <c r="L101" s="150" t="s">
        <v>108</v>
      </c>
    </row>
    <row r="102" spans="1:12" s="32" customFormat="1" ht="13.5" thickBot="1" x14ac:dyDescent="0.25">
      <c r="A102" s="57" t="s">
        <v>109</v>
      </c>
      <c r="B102" s="43" t="s">
        <v>110</v>
      </c>
      <c r="C102" s="119"/>
      <c r="D102" s="120"/>
      <c r="E102" s="120"/>
      <c r="F102" s="121">
        <f>SUM(C102:E102)</f>
        <v>0</v>
      </c>
      <c r="G102" s="120"/>
      <c r="H102" s="120"/>
      <c r="I102" s="120"/>
      <c r="J102" s="122">
        <f>SUM(G102:I102)</f>
        <v>0</v>
      </c>
      <c r="K102" s="92" t="s">
        <v>283</v>
      </c>
      <c r="L102" s="150" t="s">
        <v>110</v>
      </c>
    </row>
    <row r="103" spans="1:12" s="32" customFormat="1" ht="14.25" customHeight="1" x14ac:dyDescent="0.2">
      <c r="A103" s="26"/>
      <c r="B103" s="27"/>
      <c r="C103" s="28"/>
      <c r="D103" s="28"/>
      <c r="E103" s="28"/>
      <c r="F103" s="28"/>
      <c r="G103" s="28"/>
      <c r="H103" s="28"/>
      <c r="I103" s="30" t="s">
        <v>111</v>
      </c>
      <c r="J103" s="28"/>
      <c r="K103" s="92"/>
      <c r="L103" s="150"/>
    </row>
    <row r="104" spans="1:12" s="32" customFormat="1" ht="15.75" customHeight="1" x14ac:dyDescent="0.2">
      <c r="A104" s="16"/>
      <c r="B104" s="17" t="s">
        <v>7</v>
      </c>
      <c r="C104" s="162" t="s">
        <v>8</v>
      </c>
      <c r="D104" s="163"/>
      <c r="E104" s="163"/>
      <c r="F104" s="164"/>
      <c r="G104" s="162" t="s">
        <v>9</v>
      </c>
      <c r="H104" s="163"/>
      <c r="I104" s="163"/>
      <c r="J104" s="163"/>
      <c r="K104" s="92"/>
      <c r="L104" s="150"/>
    </row>
    <row r="105" spans="1:12" s="32" customFormat="1" ht="12" customHeight="1" x14ac:dyDescent="0.2">
      <c r="A105" s="19"/>
      <c r="B105" s="20" t="s">
        <v>10</v>
      </c>
      <c r="C105" s="21" t="s">
        <v>11</v>
      </c>
      <c r="D105" s="147" t="s">
        <v>351</v>
      </c>
      <c r="E105" s="147" t="s">
        <v>340</v>
      </c>
      <c r="F105" s="166" t="s">
        <v>12</v>
      </c>
      <c r="G105" s="21" t="s">
        <v>11</v>
      </c>
      <c r="H105" s="147" t="s">
        <v>351</v>
      </c>
      <c r="I105" s="147" t="s">
        <v>340</v>
      </c>
      <c r="J105" s="160" t="s">
        <v>12</v>
      </c>
      <c r="K105" s="92"/>
      <c r="L105" s="150"/>
    </row>
    <row r="106" spans="1:12" s="32" customFormat="1" ht="12" customHeight="1" x14ac:dyDescent="0.2">
      <c r="A106" s="22" t="s">
        <v>13</v>
      </c>
      <c r="B106" s="20" t="s">
        <v>14</v>
      </c>
      <c r="C106" s="21" t="s">
        <v>15</v>
      </c>
      <c r="D106" s="21" t="s">
        <v>352</v>
      </c>
      <c r="E106" s="21" t="s">
        <v>341</v>
      </c>
      <c r="F106" s="167"/>
      <c r="G106" s="21" t="s">
        <v>15</v>
      </c>
      <c r="H106" s="21" t="s">
        <v>352</v>
      </c>
      <c r="I106" s="21" t="s">
        <v>341</v>
      </c>
      <c r="J106" s="161"/>
      <c r="K106" s="92"/>
      <c r="L106" s="150"/>
    </row>
    <row r="107" spans="1:12" s="32" customFormat="1" ht="12" customHeight="1" x14ac:dyDescent="0.2">
      <c r="A107" s="19"/>
      <c r="B107" s="20"/>
      <c r="C107" s="21" t="s">
        <v>16</v>
      </c>
      <c r="D107" s="21" t="s">
        <v>353</v>
      </c>
      <c r="E107" s="21" t="s">
        <v>11</v>
      </c>
      <c r="F107" s="167"/>
      <c r="G107" s="21" t="s">
        <v>16</v>
      </c>
      <c r="H107" s="21" t="s">
        <v>353</v>
      </c>
      <c r="I107" s="21" t="s">
        <v>11</v>
      </c>
      <c r="J107" s="161"/>
      <c r="K107" s="92"/>
      <c r="L107" s="150"/>
    </row>
    <row r="108" spans="1:12" s="32" customFormat="1" ht="15.75" customHeight="1" thickBot="1" x14ac:dyDescent="0.25">
      <c r="A108" s="18">
        <v>1</v>
      </c>
      <c r="B108" s="23" t="s">
        <v>17</v>
      </c>
      <c r="C108" s="24">
        <v>3</v>
      </c>
      <c r="D108" s="24">
        <v>4</v>
      </c>
      <c r="E108" s="24">
        <v>5</v>
      </c>
      <c r="F108" s="24">
        <v>6</v>
      </c>
      <c r="G108" s="24">
        <v>7</v>
      </c>
      <c r="H108" s="24">
        <v>8</v>
      </c>
      <c r="I108" s="24">
        <v>9</v>
      </c>
      <c r="J108" s="25">
        <v>10</v>
      </c>
      <c r="K108" s="92"/>
      <c r="L108" s="150"/>
    </row>
    <row r="109" spans="1:12" s="32" customFormat="1" x14ac:dyDescent="0.2">
      <c r="A109" s="47" t="s">
        <v>347</v>
      </c>
      <c r="B109" s="40" t="s">
        <v>112</v>
      </c>
      <c r="C109" s="99"/>
      <c r="D109" s="123"/>
      <c r="E109" s="123">
        <v>139198.73000000001</v>
      </c>
      <c r="F109" s="129">
        <f>SUM(C109:E109)</f>
        <v>139198.73000000001</v>
      </c>
      <c r="G109" s="123"/>
      <c r="H109" s="123"/>
      <c r="I109" s="123">
        <v>172555.54</v>
      </c>
      <c r="J109" s="101">
        <f>SUM(G109:I109)</f>
        <v>172555.54</v>
      </c>
      <c r="K109" s="92" t="s">
        <v>284</v>
      </c>
      <c r="L109" s="150" t="s">
        <v>112</v>
      </c>
    </row>
    <row r="110" spans="1:12" s="32" customFormat="1" x14ac:dyDescent="0.2">
      <c r="A110" s="42" t="s">
        <v>113</v>
      </c>
      <c r="B110" s="40" t="s">
        <v>114</v>
      </c>
      <c r="C110" s="99"/>
      <c r="D110" s="123">
        <v>395538.87</v>
      </c>
      <c r="E110" s="123">
        <v>27761.9</v>
      </c>
      <c r="F110" s="129">
        <f>SUM(C110:E110)</f>
        <v>423300.77</v>
      </c>
      <c r="G110" s="123"/>
      <c r="H110" s="123">
        <v>52116.87</v>
      </c>
      <c r="I110" s="123">
        <v>11348.74</v>
      </c>
      <c r="J110" s="101">
        <f>SUM(G110:I110)</f>
        <v>63465.61</v>
      </c>
      <c r="K110" s="92" t="s">
        <v>285</v>
      </c>
      <c r="L110" s="150" t="s">
        <v>114</v>
      </c>
    </row>
    <row r="111" spans="1:12" s="32" customFormat="1" x14ac:dyDescent="0.2">
      <c r="A111" s="47" t="s">
        <v>115</v>
      </c>
      <c r="B111" s="53" t="s">
        <v>116</v>
      </c>
      <c r="C111" s="94">
        <f t="shared" ref="C111:J111" si="11">SUM(C113:C114)</f>
        <v>0</v>
      </c>
      <c r="D111" s="94">
        <f t="shared" si="11"/>
        <v>0</v>
      </c>
      <c r="E111" s="94">
        <f t="shared" si="11"/>
        <v>0</v>
      </c>
      <c r="F111" s="94">
        <f t="shared" si="11"/>
        <v>0</v>
      </c>
      <c r="G111" s="94">
        <f t="shared" si="11"/>
        <v>0</v>
      </c>
      <c r="H111" s="94">
        <f t="shared" si="11"/>
        <v>0</v>
      </c>
      <c r="I111" s="94">
        <f t="shared" si="11"/>
        <v>0</v>
      </c>
      <c r="J111" s="115">
        <f t="shared" si="11"/>
        <v>0</v>
      </c>
      <c r="K111" s="92" t="s">
        <v>286</v>
      </c>
      <c r="L111" s="150" t="s">
        <v>116</v>
      </c>
    </row>
    <row r="112" spans="1:12" s="32" customFormat="1" ht="9.9499999999999993" customHeight="1" x14ac:dyDescent="0.2">
      <c r="A112" s="58" t="s">
        <v>20</v>
      </c>
      <c r="B112" s="38"/>
      <c r="C112" s="97"/>
      <c r="D112" s="118"/>
      <c r="E112" s="118"/>
      <c r="F112" s="118"/>
      <c r="G112" s="118"/>
      <c r="H112" s="118"/>
      <c r="I112" s="118"/>
      <c r="J112" s="98"/>
      <c r="K112" s="92"/>
      <c r="L112" s="150"/>
    </row>
    <row r="113" spans="1:12" s="32" customFormat="1" ht="22.5" x14ac:dyDescent="0.2">
      <c r="A113" s="49" t="s">
        <v>117</v>
      </c>
      <c r="B113" s="40" t="s">
        <v>118</v>
      </c>
      <c r="C113" s="99"/>
      <c r="D113" s="117"/>
      <c r="E113" s="117"/>
      <c r="F113" s="113">
        <f>SUM(C113:E113)</f>
        <v>0</v>
      </c>
      <c r="G113" s="117"/>
      <c r="H113" s="117"/>
      <c r="I113" s="117"/>
      <c r="J113" s="101">
        <f>SUM(G113:I113)</f>
        <v>0</v>
      </c>
      <c r="K113" s="92" t="s">
        <v>287</v>
      </c>
      <c r="L113" s="150" t="s">
        <v>118</v>
      </c>
    </row>
    <row r="114" spans="1:12" s="32" customFormat="1" ht="22.5" x14ac:dyDescent="0.2">
      <c r="A114" s="49" t="s">
        <v>119</v>
      </c>
      <c r="B114" s="40" t="s">
        <v>120</v>
      </c>
      <c r="C114" s="99"/>
      <c r="D114" s="123"/>
      <c r="E114" s="123"/>
      <c r="F114" s="113">
        <f>SUM(C114:E114)</f>
        <v>0</v>
      </c>
      <c r="G114" s="123"/>
      <c r="H114" s="123"/>
      <c r="I114" s="123"/>
      <c r="J114" s="101">
        <f>SUM(G114:I114)</f>
        <v>0</v>
      </c>
      <c r="K114" s="92" t="s">
        <v>288</v>
      </c>
      <c r="L114" s="150" t="s">
        <v>120</v>
      </c>
    </row>
    <row r="115" spans="1:12" s="32" customFormat="1" x14ac:dyDescent="0.2">
      <c r="A115" s="59" t="s">
        <v>121</v>
      </c>
      <c r="B115" s="40" t="s">
        <v>122</v>
      </c>
      <c r="C115" s="99"/>
      <c r="D115" s="123"/>
      <c r="E115" s="123"/>
      <c r="F115" s="113">
        <f>SUM(C115:E115)</f>
        <v>0</v>
      </c>
      <c r="G115" s="123"/>
      <c r="H115" s="123"/>
      <c r="I115" s="123"/>
      <c r="J115" s="101">
        <f>SUM(G115:I115)</f>
        <v>0</v>
      </c>
      <c r="K115" s="92" t="s">
        <v>289</v>
      </c>
      <c r="L115" s="150" t="s">
        <v>122</v>
      </c>
    </row>
    <row r="116" spans="1:12" s="32" customFormat="1" x14ac:dyDescent="0.2">
      <c r="A116" s="47" t="s">
        <v>334</v>
      </c>
      <c r="B116" s="53" t="s">
        <v>123</v>
      </c>
      <c r="C116" s="123"/>
      <c r="D116" s="123"/>
      <c r="E116" s="123"/>
      <c r="F116" s="113">
        <f>SUM(C116:E116)</f>
        <v>0</v>
      </c>
      <c r="G116" s="123"/>
      <c r="H116" s="123"/>
      <c r="I116" s="123"/>
      <c r="J116" s="101">
        <f>SUM(G116:I116)</f>
        <v>0</v>
      </c>
      <c r="K116" s="92" t="s">
        <v>290</v>
      </c>
      <c r="L116" s="150" t="s">
        <v>123</v>
      </c>
    </row>
    <row r="117" spans="1:12" s="32" customFormat="1" x14ac:dyDescent="0.2">
      <c r="A117" s="47" t="s">
        <v>124</v>
      </c>
      <c r="B117" s="60" t="s">
        <v>125</v>
      </c>
      <c r="C117" s="130">
        <f t="shared" ref="C117:J117" si="12">C119+C120+C121+C124</f>
        <v>0</v>
      </c>
      <c r="D117" s="130">
        <f t="shared" si="12"/>
        <v>-56325702.539999999</v>
      </c>
      <c r="E117" s="130">
        <f t="shared" si="12"/>
        <v>0</v>
      </c>
      <c r="F117" s="130">
        <f t="shared" si="12"/>
        <v>-56325702.539999999</v>
      </c>
      <c r="G117" s="130">
        <f t="shared" si="12"/>
        <v>0</v>
      </c>
      <c r="H117" s="130">
        <f t="shared" si="12"/>
        <v>-44238387.520000003</v>
      </c>
      <c r="I117" s="130">
        <f t="shared" si="12"/>
        <v>0</v>
      </c>
      <c r="J117" s="115">
        <f t="shared" si="12"/>
        <v>-44238387.520000003</v>
      </c>
      <c r="K117" s="92" t="s">
        <v>291</v>
      </c>
      <c r="L117" s="150" t="s">
        <v>125</v>
      </c>
    </row>
    <row r="118" spans="1:12" s="32" customFormat="1" ht="9.9499999999999993" customHeight="1" x14ac:dyDescent="0.2">
      <c r="A118" s="44" t="s">
        <v>35</v>
      </c>
      <c r="B118" s="45"/>
      <c r="C118" s="111"/>
      <c r="D118" s="118"/>
      <c r="E118" s="118"/>
      <c r="F118" s="118"/>
      <c r="G118" s="118"/>
      <c r="H118" s="118"/>
      <c r="I118" s="118"/>
      <c r="J118" s="144"/>
      <c r="K118" s="92"/>
      <c r="L118" s="150"/>
    </row>
    <row r="119" spans="1:12" s="32" customFormat="1" x14ac:dyDescent="0.2">
      <c r="A119" s="49" t="s">
        <v>333</v>
      </c>
      <c r="B119" s="38" t="s">
        <v>126</v>
      </c>
      <c r="C119" s="131"/>
      <c r="D119" s="132"/>
      <c r="E119" s="132"/>
      <c r="F119" s="113">
        <f>SUM(C119:E119)</f>
        <v>0</v>
      </c>
      <c r="G119" s="132"/>
      <c r="H119" s="132"/>
      <c r="I119" s="132"/>
      <c r="J119" s="101">
        <f>SUM(G119:I119)</f>
        <v>0</v>
      </c>
      <c r="K119" s="92" t="s">
        <v>292</v>
      </c>
      <c r="L119" s="150" t="s">
        <v>126</v>
      </c>
    </row>
    <row r="120" spans="1:12" s="32" customFormat="1" ht="22.5" x14ac:dyDescent="0.2">
      <c r="A120" s="50" t="s">
        <v>127</v>
      </c>
      <c r="B120" s="53" t="s">
        <v>128</v>
      </c>
      <c r="C120" s="133"/>
      <c r="D120" s="123"/>
      <c r="E120" s="123"/>
      <c r="F120" s="113">
        <f>SUM(C120:E120)</f>
        <v>0</v>
      </c>
      <c r="G120" s="123"/>
      <c r="H120" s="123"/>
      <c r="I120" s="123"/>
      <c r="J120" s="101">
        <f>SUM(G120:I120)</f>
        <v>0</v>
      </c>
      <c r="K120" s="92" t="s">
        <v>293</v>
      </c>
      <c r="L120" s="150" t="s">
        <v>128</v>
      </c>
    </row>
    <row r="121" spans="1:12" s="32" customFormat="1" x14ac:dyDescent="0.2">
      <c r="A121" s="50" t="s">
        <v>129</v>
      </c>
      <c r="B121" s="53" t="s">
        <v>130</v>
      </c>
      <c r="C121" s="99"/>
      <c r="D121" s="123"/>
      <c r="E121" s="123"/>
      <c r="F121" s="113">
        <f>SUM(C121:E121)</f>
        <v>0</v>
      </c>
      <c r="G121" s="123"/>
      <c r="H121" s="123"/>
      <c r="I121" s="123"/>
      <c r="J121" s="101">
        <f>SUM(G121:I121)</f>
        <v>0</v>
      </c>
      <c r="K121" s="92" t="s">
        <v>294</v>
      </c>
      <c r="L121" s="150" t="s">
        <v>130</v>
      </c>
    </row>
    <row r="122" spans="1:12" s="32" customFormat="1" x14ac:dyDescent="0.2">
      <c r="A122" s="50" t="s">
        <v>220</v>
      </c>
      <c r="B122" s="53" t="s">
        <v>131</v>
      </c>
      <c r="C122" s="124"/>
      <c r="D122" s="123">
        <v>-114855893.92</v>
      </c>
      <c r="E122" s="123"/>
      <c r="F122" s="113">
        <f>SUM(D122:E122)</f>
        <v>-114855893.92</v>
      </c>
      <c r="G122" s="124"/>
      <c r="H122" s="123">
        <v>-101119172.76000001</v>
      </c>
      <c r="I122" s="123"/>
      <c r="J122" s="101">
        <f>SUM(H122:I122)</f>
        <v>-101119172.76000001</v>
      </c>
      <c r="K122" s="92" t="s">
        <v>295</v>
      </c>
      <c r="L122" s="150" t="s">
        <v>131</v>
      </c>
    </row>
    <row r="123" spans="1:12" s="32" customFormat="1" x14ac:dyDescent="0.2">
      <c r="A123" s="50" t="s">
        <v>338</v>
      </c>
      <c r="B123" s="53" t="s">
        <v>218</v>
      </c>
      <c r="C123" s="124"/>
      <c r="D123" s="123">
        <v>58530191.380000003</v>
      </c>
      <c r="E123" s="123"/>
      <c r="F123" s="113">
        <f>SUM(D123:E123)</f>
        <v>58530191.380000003</v>
      </c>
      <c r="G123" s="124"/>
      <c r="H123" s="123">
        <v>56880785.240000002</v>
      </c>
      <c r="I123" s="123"/>
      <c r="J123" s="101">
        <f>SUM(H123:I123)</f>
        <v>56880785.240000002</v>
      </c>
      <c r="K123" s="92" t="s">
        <v>296</v>
      </c>
      <c r="L123" s="150" t="s">
        <v>218</v>
      </c>
    </row>
    <row r="124" spans="1:12" s="32" customFormat="1" x14ac:dyDescent="0.2">
      <c r="A124" s="50" t="s">
        <v>339</v>
      </c>
      <c r="B124" s="53" t="s">
        <v>219</v>
      </c>
      <c r="C124" s="124"/>
      <c r="D124" s="94">
        <f>D122+D123</f>
        <v>-56325702.539999999</v>
      </c>
      <c r="E124" s="94">
        <f>E122+E123</f>
        <v>0</v>
      </c>
      <c r="F124" s="94">
        <f>F122+F123</f>
        <v>-56325702.539999999</v>
      </c>
      <c r="G124" s="124"/>
      <c r="H124" s="94">
        <f>H122+H123</f>
        <v>-44238387.520000003</v>
      </c>
      <c r="I124" s="94">
        <f>I122+I123</f>
        <v>0</v>
      </c>
      <c r="J124" s="115">
        <f>J122+J123</f>
        <v>-44238387.520000003</v>
      </c>
      <c r="K124" s="92" t="s">
        <v>297</v>
      </c>
      <c r="L124" s="150" t="s">
        <v>219</v>
      </c>
    </row>
    <row r="125" spans="1:12" s="32" customFormat="1" x14ac:dyDescent="0.2">
      <c r="A125" s="47" t="s">
        <v>132</v>
      </c>
      <c r="B125" s="53" t="s">
        <v>133</v>
      </c>
      <c r="C125" s="94">
        <f t="shared" ref="C125:J125" si="13">SUM(C127:C129)</f>
        <v>0</v>
      </c>
      <c r="D125" s="94">
        <f t="shared" si="13"/>
        <v>0</v>
      </c>
      <c r="E125" s="94">
        <f t="shared" si="13"/>
        <v>0</v>
      </c>
      <c r="F125" s="94">
        <f t="shared" si="13"/>
        <v>0</v>
      </c>
      <c r="G125" s="94">
        <f t="shared" si="13"/>
        <v>0</v>
      </c>
      <c r="H125" s="94">
        <f t="shared" si="13"/>
        <v>0</v>
      </c>
      <c r="I125" s="94">
        <f t="shared" si="13"/>
        <v>0</v>
      </c>
      <c r="J125" s="115">
        <f t="shared" si="13"/>
        <v>0</v>
      </c>
      <c r="K125" s="92" t="s">
        <v>298</v>
      </c>
      <c r="L125" s="150" t="s">
        <v>133</v>
      </c>
    </row>
    <row r="126" spans="1:12" s="32" customFormat="1" ht="9.9499999999999993" customHeight="1" x14ac:dyDescent="0.2">
      <c r="A126" s="51" t="s">
        <v>91</v>
      </c>
      <c r="B126" s="38"/>
      <c r="C126" s="97"/>
      <c r="D126" s="118"/>
      <c r="E126" s="118"/>
      <c r="F126" s="118"/>
      <c r="G126" s="118"/>
      <c r="H126" s="118"/>
      <c r="I126" s="118"/>
      <c r="J126" s="98"/>
      <c r="K126" s="92"/>
      <c r="L126" s="150"/>
    </row>
    <row r="127" spans="1:12" s="32" customFormat="1" x14ac:dyDescent="0.2">
      <c r="A127" s="56" t="s">
        <v>134</v>
      </c>
      <c r="B127" s="40" t="s">
        <v>135</v>
      </c>
      <c r="C127" s="99"/>
      <c r="D127" s="117"/>
      <c r="E127" s="117"/>
      <c r="F127" s="113">
        <f>SUM(C127:E127)</f>
        <v>0</v>
      </c>
      <c r="G127" s="117"/>
      <c r="H127" s="117"/>
      <c r="I127" s="117"/>
      <c r="J127" s="101">
        <f>SUM(G127:I127)</f>
        <v>0</v>
      </c>
      <c r="K127" s="92" t="s">
        <v>299</v>
      </c>
      <c r="L127" s="150" t="s">
        <v>135</v>
      </c>
    </row>
    <row r="128" spans="1:12" s="32" customFormat="1" x14ac:dyDescent="0.2">
      <c r="A128" s="50" t="s">
        <v>136</v>
      </c>
      <c r="B128" s="38" t="s">
        <v>137</v>
      </c>
      <c r="C128" s="131"/>
      <c r="D128" s="134"/>
      <c r="E128" s="134"/>
      <c r="F128" s="113">
        <f>SUM(C128:E128)</f>
        <v>0</v>
      </c>
      <c r="G128" s="134"/>
      <c r="H128" s="134"/>
      <c r="I128" s="134"/>
      <c r="J128" s="101">
        <f>SUM(G128:I128)</f>
        <v>0</v>
      </c>
      <c r="K128" s="92" t="s">
        <v>300</v>
      </c>
      <c r="L128" s="150" t="s">
        <v>137</v>
      </c>
    </row>
    <row r="129" spans="1:12" s="32" customFormat="1" x14ac:dyDescent="0.2">
      <c r="A129" s="50" t="s">
        <v>138</v>
      </c>
      <c r="B129" s="53" t="s">
        <v>139</v>
      </c>
      <c r="C129" s="133"/>
      <c r="D129" s="123"/>
      <c r="E129" s="123"/>
      <c r="F129" s="113">
        <f>SUM(C129:E129)</f>
        <v>0</v>
      </c>
      <c r="G129" s="123"/>
      <c r="H129" s="123"/>
      <c r="I129" s="123"/>
      <c r="J129" s="101">
        <f>SUM(G129:I129)</f>
        <v>0</v>
      </c>
      <c r="K129" s="92" t="s">
        <v>301</v>
      </c>
      <c r="L129" s="150" t="s">
        <v>139</v>
      </c>
    </row>
    <row r="130" spans="1:12" s="32" customFormat="1" x14ac:dyDescent="0.2">
      <c r="A130" s="156" t="s">
        <v>156</v>
      </c>
      <c r="B130" s="53" t="s">
        <v>342</v>
      </c>
      <c r="C130" s="133"/>
      <c r="D130" s="133">
        <v>294265.7</v>
      </c>
      <c r="E130" s="133"/>
      <c r="F130" s="113">
        <f>SUM(C130:E130)</f>
        <v>294265.7</v>
      </c>
      <c r="G130" s="133"/>
      <c r="H130" s="133">
        <v>38480.99</v>
      </c>
      <c r="I130" s="133"/>
      <c r="J130" s="101">
        <f>SUM(G130:I130)</f>
        <v>38480.99</v>
      </c>
      <c r="K130" s="92" t="s">
        <v>343</v>
      </c>
      <c r="L130" s="150" t="s">
        <v>342</v>
      </c>
    </row>
    <row r="131" spans="1:12" s="32" customFormat="1" ht="23.25" thickBot="1" x14ac:dyDescent="0.25">
      <c r="A131" s="54" t="s">
        <v>402</v>
      </c>
      <c r="B131" s="61" t="s">
        <v>140</v>
      </c>
      <c r="C131" s="135">
        <f t="shared" ref="C131:J131" si="14">C87+C98+C109+C110+C111+C115+C116+C117+C125+C130</f>
        <v>0</v>
      </c>
      <c r="D131" s="135">
        <f t="shared" si="14"/>
        <v>-54174355.700000003</v>
      </c>
      <c r="E131" s="135">
        <f t="shared" si="14"/>
        <v>463420.83</v>
      </c>
      <c r="F131" s="135">
        <f t="shared" si="14"/>
        <v>-53710934.869999997</v>
      </c>
      <c r="G131" s="135">
        <f t="shared" si="14"/>
        <v>0</v>
      </c>
      <c r="H131" s="135">
        <f t="shared" si="14"/>
        <v>-42281613.109999999</v>
      </c>
      <c r="I131" s="135">
        <f t="shared" si="14"/>
        <v>557286.48</v>
      </c>
      <c r="J131" s="136">
        <f t="shared" si="14"/>
        <v>-41724326.630000003</v>
      </c>
      <c r="K131" s="92" t="s">
        <v>302</v>
      </c>
      <c r="L131" s="150" t="s">
        <v>140</v>
      </c>
    </row>
    <row r="132" spans="1:12" s="32" customFormat="1" ht="13.5" thickBot="1" x14ac:dyDescent="0.25">
      <c r="A132" s="62" t="s">
        <v>141</v>
      </c>
      <c r="B132" s="55" t="s">
        <v>142</v>
      </c>
      <c r="C132" s="137">
        <f t="shared" ref="C132:J132" si="15">C85+C131</f>
        <v>0</v>
      </c>
      <c r="D132" s="137">
        <f t="shared" si="15"/>
        <v>5522765.9299999997</v>
      </c>
      <c r="E132" s="137">
        <f t="shared" si="15"/>
        <v>639268.41</v>
      </c>
      <c r="F132" s="137">
        <f t="shared" si="15"/>
        <v>6162034.3399999999</v>
      </c>
      <c r="G132" s="137">
        <f t="shared" si="15"/>
        <v>0</v>
      </c>
      <c r="H132" s="137">
        <f t="shared" si="15"/>
        <v>5363780.93</v>
      </c>
      <c r="I132" s="137">
        <f t="shared" si="15"/>
        <v>772516.7</v>
      </c>
      <c r="J132" s="138">
        <f t="shared" si="15"/>
        <v>6136297.6299999999</v>
      </c>
      <c r="K132" s="92" t="s">
        <v>303</v>
      </c>
      <c r="L132" s="150" t="s">
        <v>142</v>
      </c>
    </row>
    <row r="133" spans="1:12" s="32" customFormat="1" ht="18.75" customHeight="1" x14ac:dyDescent="0.2">
      <c r="A133" s="31"/>
      <c r="B133" s="33"/>
      <c r="C133" s="74"/>
      <c r="D133" s="74"/>
      <c r="E133" s="74"/>
      <c r="F133" s="74"/>
      <c r="G133" s="74"/>
      <c r="H133" s="74"/>
      <c r="I133" s="75" t="s">
        <v>143</v>
      </c>
      <c r="J133" s="74"/>
      <c r="K133" s="92"/>
      <c r="L133" s="150"/>
    </row>
    <row r="134" spans="1:12" s="32" customFormat="1" ht="17.25" customHeight="1" x14ac:dyDescent="0.2">
      <c r="A134" s="16"/>
      <c r="B134" s="17" t="s">
        <v>7</v>
      </c>
      <c r="C134" s="162" t="s">
        <v>8</v>
      </c>
      <c r="D134" s="163"/>
      <c r="E134" s="163"/>
      <c r="F134" s="164"/>
      <c r="G134" s="162" t="s">
        <v>9</v>
      </c>
      <c r="H134" s="163"/>
      <c r="I134" s="163"/>
      <c r="J134" s="163"/>
      <c r="K134" s="92"/>
      <c r="L134" s="150"/>
    </row>
    <row r="135" spans="1:12" s="32" customFormat="1" ht="12" customHeight="1" x14ac:dyDescent="0.2">
      <c r="A135" s="19"/>
      <c r="B135" s="20" t="s">
        <v>10</v>
      </c>
      <c r="C135" s="21" t="s">
        <v>11</v>
      </c>
      <c r="D135" s="147" t="s">
        <v>351</v>
      </c>
      <c r="E135" s="147" t="s">
        <v>340</v>
      </c>
      <c r="F135" s="166" t="s">
        <v>12</v>
      </c>
      <c r="G135" s="21" t="s">
        <v>11</v>
      </c>
      <c r="H135" s="147" t="s">
        <v>351</v>
      </c>
      <c r="I135" s="147" t="s">
        <v>340</v>
      </c>
      <c r="J135" s="160" t="s">
        <v>12</v>
      </c>
      <c r="K135" s="92"/>
      <c r="L135" s="150"/>
    </row>
    <row r="136" spans="1:12" s="32" customFormat="1" ht="12" customHeight="1" x14ac:dyDescent="0.2">
      <c r="A136" s="22" t="s">
        <v>144</v>
      </c>
      <c r="B136" s="20" t="s">
        <v>14</v>
      </c>
      <c r="C136" s="21" t="s">
        <v>15</v>
      </c>
      <c r="D136" s="21" t="s">
        <v>352</v>
      </c>
      <c r="E136" s="21" t="s">
        <v>341</v>
      </c>
      <c r="F136" s="167"/>
      <c r="G136" s="21" t="s">
        <v>15</v>
      </c>
      <c r="H136" s="21" t="s">
        <v>352</v>
      </c>
      <c r="I136" s="21" t="s">
        <v>341</v>
      </c>
      <c r="J136" s="161"/>
      <c r="K136" s="92"/>
      <c r="L136" s="150"/>
    </row>
    <row r="137" spans="1:12" s="32" customFormat="1" ht="12" customHeight="1" x14ac:dyDescent="0.2">
      <c r="A137" s="19"/>
      <c r="B137" s="20"/>
      <c r="C137" s="21" t="s">
        <v>16</v>
      </c>
      <c r="D137" s="21" t="s">
        <v>353</v>
      </c>
      <c r="E137" s="21" t="s">
        <v>11</v>
      </c>
      <c r="F137" s="167"/>
      <c r="G137" s="21" t="s">
        <v>16</v>
      </c>
      <c r="H137" s="21" t="s">
        <v>353</v>
      </c>
      <c r="I137" s="21" t="s">
        <v>11</v>
      </c>
      <c r="J137" s="161"/>
      <c r="K137" s="92"/>
      <c r="L137" s="150"/>
    </row>
    <row r="138" spans="1:12" s="32" customFormat="1" ht="13.5" customHeight="1" thickBot="1" x14ac:dyDescent="0.25">
      <c r="A138" s="18">
        <v>1</v>
      </c>
      <c r="B138" s="23" t="s">
        <v>17</v>
      </c>
      <c r="C138" s="76">
        <v>3</v>
      </c>
      <c r="D138" s="76">
        <v>4</v>
      </c>
      <c r="E138" s="76">
        <v>5</v>
      </c>
      <c r="F138" s="76">
        <v>6</v>
      </c>
      <c r="G138" s="76">
        <v>7</v>
      </c>
      <c r="H138" s="76">
        <v>8</v>
      </c>
      <c r="I138" s="76">
        <v>9</v>
      </c>
      <c r="J138" s="77">
        <v>10</v>
      </c>
      <c r="K138" s="92"/>
      <c r="L138" s="150"/>
    </row>
    <row r="139" spans="1:12" s="32" customFormat="1" ht="20.100000000000001" customHeight="1" x14ac:dyDescent="0.2">
      <c r="A139" s="63" t="s">
        <v>145</v>
      </c>
      <c r="B139" s="36"/>
      <c r="C139" s="71"/>
      <c r="D139" s="72"/>
      <c r="E139" s="72"/>
      <c r="F139" s="72"/>
      <c r="G139" s="72"/>
      <c r="H139" s="72"/>
      <c r="I139" s="72"/>
      <c r="J139" s="73"/>
      <c r="K139" s="92"/>
      <c r="L139" s="150"/>
    </row>
    <row r="140" spans="1:12" s="32" customFormat="1" ht="22.5" x14ac:dyDescent="0.2">
      <c r="A140" s="59" t="s">
        <v>146</v>
      </c>
      <c r="B140" s="40" t="s">
        <v>147</v>
      </c>
      <c r="C140" s="94">
        <f t="shared" ref="C140:J140" si="16">SUM(C142:C144)</f>
        <v>0</v>
      </c>
      <c r="D140" s="94">
        <f t="shared" si="16"/>
        <v>0</v>
      </c>
      <c r="E140" s="94">
        <f t="shared" si="16"/>
        <v>0</v>
      </c>
      <c r="F140" s="94">
        <f t="shared" si="16"/>
        <v>0</v>
      </c>
      <c r="G140" s="94">
        <f t="shared" si="16"/>
        <v>0</v>
      </c>
      <c r="H140" s="94">
        <f t="shared" si="16"/>
        <v>0</v>
      </c>
      <c r="I140" s="94">
        <f t="shared" si="16"/>
        <v>0</v>
      </c>
      <c r="J140" s="96">
        <f t="shared" si="16"/>
        <v>0</v>
      </c>
      <c r="K140" s="92" t="s">
        <v>304</v>
      </c>
      <c r="L140" s="150" t="s">
        <v>147</v>
      </c>
    </row>
    <row r="141" spans="1:12" s="32" customFormat="1" ht="9.9499999999999993" customHeight="1" x14ac:dyDescent="0.2">
      <c r="A141" s="58" t="s">
        <v>20</v>
      </c>
      <c r="B141" s="38"/>
      <c r="C141" s="97"/>
      <c r="D141" s="104"/>
      <c r="E141" s="104"/>
      <c r="F141" s="104"/>
      <c r="G141" s="104"/>
      <c r="H141" s="104"/>
      <c r="I141" s="104"/>
      <c r="J141" s="105"/>
      <c r="K141" s="92"/>
      <c r="L141" s="150"/>
    </row>
    <row r="142" spans="1:12" s="32" customFormat="1" x14ac:dyDescent="0.2">
      <c r="A142" s="49" t="s">
        <v>148</v>
      </c>
      <c r="B142" s="40" t="s">
        <v>149</v>
      </c>
      <c r="C142" s="99"/>
      <c r="D142" s="117"/>
      <c r="E142" s="117"/>
      <c r="F142" s="113">
        <f>SUM(C142:E142)</f>
        <v>0</v>
      </c>
      <c r="G142" s="117"/>
      <c r="H142" s="117"/>
      <c r="I142" s="117"/>
      <c r="J142" s="101">
        <f>SUM(G142:I142)</f>
        <v>0</v>
      </c>
      <c r="K142" s="92" t="s">
        <v>305</v>
      </c>
      <c r="L142" s="150" t="s">
        <v>149</v>
      </c>
    </row>
    <row r="143" spans="1:12" s="32" customFormat="1" ht="33.75" x14ac:dyDescent="0.2">
      <c r="A143" s="49" t="s">
        <v>150</v>
      </c>
      <c r="B143" s="40" t="s">
        <v>151</v>
      </c>
      <c r="C143" s="99"/>
      <c r="D143" s="117"/>
      <c r="E143" s="117"/>
      <c r="F143" s="113">
        <f>SUM(C143:E143)</f>
        <v>0</v>
      </c>
      <c r="G143" s="117"/>
      <c r="H143" s="117"/>
      <c r="I143" s="117"/>
      <c r="J143" s="101">
        <f>SUM(G143:I143)</f>
        <v>0</v>
      </c>
      <c r="K143" s="92" t="s">
        <v>306</v>
      </c>
      <c r="L143" s="150" t="s">
        <v>151</v>
      </c>
    </row>
    <row r="144" spans="1:12" s="32" customFormat="1" ht="22.5" x14ac:dyDescent="0.2">
      <c r="A144" s="49" t="s">
        <v>152</v>
      </c>
      <c r="B144" s="40" t="s">
        <v>153</v>
      </c>
      <c r="C144" s="99"/>
      <c r="D144" s="117"/>
      <c r="E144" s="117"/>
      <c r="F144" s="113">
        <f>SUM(C144:E144)</f>
        <v>0</v>
      </c>
      <c r="G144" s="117"/>
      <c r="H144" s="117"/>
      <c r="I144" s="117"/>
      <c r="J144" s="101">
        <f>SUM(G144:I144)</f>
        <v>0</v>
      </c>
      <c r="K144" s="92" t="s">
        <v>307</v>
      </c>
      <c r="L144" s="150" t="s">
        <v>153</v>
      </c>
    </row>
    <row r="145" spans="1:12" s="32" customFormat="1" x14ac:dyDescent="0.2">
      <c r="A145" s="47" t="s">
        <v>154</v>
      </c>
      <c r="B145" s="40" t="s">
        <v>155</v>
      </c>
      <c r="C145" s="99"/>
      <c r="D145" s="123">
        <v>103426.68</v>
      </c>
      <c r="E145" s="123">
        <v>11908.36</v>
      </c>
      <c r="F145" s="113">
        <f>SUM(C145:E145)</f>
        <v>115335.03999999999</v>
      </c>
      <c r="G145" s="123"/>
      <c r="H145" s="123">
        <v>74551.19</v>
      </c>
      <c r="I145" s="123">
        <v>19657.68</v>
      </c>
      <c r="J145" s="101">
        <f>SUM(G145:I145)</f>
        <v>94208.87</v>
      </c>
      <c r="K145" s="92" t="s">
        <v>308</v>
      </c>
      <c r="L145" s="150" t="s">
        <v>155</v>
      </c>
    </row>
    <row r="146" spans="1:12" s="32" customFormat="1" x14ac:dyDescent="0.2">
      <c r="A146" s="47" t="s">
        <v>156</v>
      </c>
      <c r="B146" s="40" t="s">
        <v>157</v>
      </c>
      <c r="C146" s="94">
        <f t="shared" ref="C146:J146" si="17">SUM(C148:C153)</f>
        <v>0</v>
      </c>
      <c r="D146" s="94">
        <f t="shared" si="17"/>
        <v>0</v>
      </c>
      <c r="E146" s="94">
        <f t="shared" si="17"/>
        <v>0</v>
      </c>
      <c r="F146" s="94">
        <f t="shared" si="17"/>
        <v>0</v>
      </c>
      <c r="G146" s="94">
        <f t="shared" si="17"/>
        <v>0</v>
      </c>
      <c r="H146" s="94">
        <f t="shared" si="17"/>
        <v>0</v>
      </c>
      <c r="I146" s="94">
        <f t="shared" si="17"/>
        <v>0</v>
      </c>
      <c r="J146" s="115">
        <f t="shared" si="17"/>
        <v>0</v>
      </c>
      <c r="K146" s="92" t="s">
        <v>309</v>
      </c>
      <c r="L146" s="150" t="s">
        <v>157</v>
      </c>
    </row>
    <row r="147" spans="1:12" s="32" customFormat="1" ht="11.25" customHeight="1" x14ac:dyDescent="0.2">
      <c r="A147" s="58" t="s">
        <v>35</v>
      </c>
      <c r="B147" s="38"/>
      <c r="C147" s="97"/>
      <c r="D147" s="118"/>
      <c r="E147" s="118"/>
      <c r="F147" s="118"/>
      <c r="G147" s="118"/>
      <c r="H147" s="118"/>
      <c r="I147" s="118"/>
      <c r="J147" s="105"/>
      <c r="K147" s="92"/>
      <c r="L147" s="150"/>
    </row>
    <row r="148" spans="1:12" s="32" customFormat="1" ht="22.5" x14ac:dyDescent="0.2">
      <c r="A148" s="49" t="s">
        <v>158</v>
      </c>
      <c r="B148" s="40" t="s">
        <v>159</v>
      </c>
      <c r="C148" s="99"/>
      <c r="D148" s="117"/>
      <c r="E148" s="117"/>
      <c r="F148" s="113">
        <f t="shared" ref="F148:F153" si="18">SUM(C148:E148)</f>
        <v>0</v>
      </c>
      <c r="G148" s="117"/>
      <c r="H148" s="117"/>
      <c r="I148" s="117"/>
      <c r="J148" s="101">
        <f t="shared" ref="J148:J153" si="19">SUM(G148:I148)</f>
        <v>0</v>
      </c>
      <c r="K148" s="92" t="s">
        <v>310</v>
      </c>
      <c r="L148" s="150" t="s">
        <v>159</v>
      </c>
    </row>
    <row r="149" spans="1:12" s="32" customFormat="1" ht="22.5" x14ac:dyDescent="0.2">
      <c r="A149" s="50" t="s">
        <v>160</v>
      </c>
      <c r="B149" s="40" t="s">
        <v>161</v>
      </c>
      <c r="C149" s="99"/>
      <c r="D149" s="123"/>
      <c r="E149" s="123"/>
      <c r="F149" s="113">
        <f t="shared" si="18"/>
        <v>0</v>
      </c>
      <c r="G149" s="123"/>
      <c r="H149" s="123"/>
      <c r="I149" s="123"/>
      <c r="J149" s="101">
        <f t="shared" si="19"/>
        <v>0</v>
      </c>
      <c r="K149" s="92" t="s">
        <v>311</v>
      </c>
      <c r="L149" s="150" t="s">
        <v>161</v>
      </c>
    </row>
    <row r="150" spans="1:12" s="32" customFormat="1" ht="22.5" x14ac:dyDescent="0.2">
      <c r="A150" s="50" t="s">
        <v>162</v>
      </c>
      <c r="B150" s="40" t="s">
        <v>163</v>
      </c>
      <c r="C150" s="99"/>
      <c r="D150" s="123"/>
      <c r="E150" s="123"/>
      <c r="F150" s="113">
        <f t="shared" si="18"/>
        <v>0</v>
      </c>
      <c r="G150" s="123"/>
      <c r="H150" s="123"/>
      <c r="I150" s="123"/>
      <c r="J150" s="101">
        <f t="shared" si="19"/>
        <v>0</v>
      </c>
      <c r="K150" s="92" t="s">
        <v>312</v>
      </c>
      <c r="L150" s="150" t="s">
        <v>163</v>
      </c>
    </row>
    <row r="151" spans="1:12" s="32" customFormat="1" ht="22.5" x14ac:dyDescent="0.2">
      <c r="A151" s="50" t="s">
        <v>164</v>
      </c>
      <c r="B151" s="40" t="s">
        <v>165</v>
      </c>
      <c r="C151" s="99"/>
      <c r="D151" s="123"/>
      <c r="E151" s="123"/>
      <c r="F151" s="113">
        <f t="shared" si="18"/>
        <v>0</v>
      </c>
      <c r="G151" s="123"/>
      <c r="H151" s="123"/>
      <c r="I151" s="123"/>
      <c r="J151" s="101">
        <f t="shared" si="19"/>
        <v>0</v>
      </c>
      <c r="K151" s="92" t="s">
        <v>313</v>
      </c>
      <c r="L151" s="150" t="s">
        <v>165</v>
      </c>
    </row>
    <row r="152" spans="1:12" s="32" customFormat="1" ht="22.5" x14ac:dyDescent="0.2">
      <c r="A152" s="50" t="s">
        <v>166</v>
      </c>
      <c r="B152" s="40" t="s">
        <v>167</v>
      </c>
      <c r="C152" s="99"/>
      <c r="D152" s="123"/>
      <c r="E152" s="123"/>
      <c r="F152" s="113">
        <f t="shared" si="18"/>
        <v>0</v>
      </c>
      <c r="G152" s="123"/>
      <c r="H152" s="123"/>
      <c r="I152" s="123"/>
      <c r="J152" s="101">
        <f t="shared" si="19"/>
        <v>0</v>
      </c>
      <c r="K152" s="92" t="s">
        <v>314</v>
      </c>
      <c r="L152" s="150" t="s">
        <v>167</v>
      </c>
    </row>
    <row r="153" spans="1:12" s="32" customFormat="1" ht="34.5" thickBot="1" x14ac:dyDescent="0.25">
      <c r="A153" s="49" t="s">
        <v>168</v>
      </c>
      <c r="B153" s="43" t="s">
        <v>169</v>
      </c>
      <c r="C153" s="119"/>
      <c r="D153" s="120"/>
      <c r="E153" s="120"/>
      <c r="F153" s="121">
        <f t="shared" si="18"/>
        <v>0</v>
      </c>
      <c r="G153" s="120"/>
      <c r="H153" s="120"/>
      <c r="I153" s="120"/>
      <c r="J153" s="122">
        <f t="shared" si="19"/>
        <v>0</v>
      </c>
      <c r="K153" s="92" t="s">
        <v>315</v>
      </c>
      <c r="L153" s="150" t="s">
        <v>169</v>
      </c>
    </row>
    <row r="154" spans="1:12" s="32" customFormat="1" ht="18.75" customHeight="1" x14ac:dyDescent="0.2">
      <c r="A154" s="31"/>
      <c r="B154" s="33"/>
      <c r="C154" s="28"/>
      <c r="D154" s="28"/>
      <c r="E154" s="28"/>
      <c r="F154" s="28"/>
      <c r="G154" s="28"/>
      <c r="H154" s="28"/>
      <c r="I154" s="30" t="s">
        <v>170</v>
      </c>
      <c r="J154" s="28"/>
      <c r="K154" s="92"/>
      <c r="L154" s="150"/>
    </row>
    <row r="155" spans="1:12" s="32" customFormat="1" ht="17.25" customHeight="1" x14ac:dyDescent="0.2">
      <c r="A155" s="16"/>
      <c r="B155" s="17" t="s">
        <v>7</v>
      </c>
      <c r="C155" s="162" t="s">
        <v>8</v>
      </c>
      <c r="D155" s="163"/>
      <c r="E155" s="163"/>
      <c r="F155" s="164"/>
      <c r="G155" s="162" t="s">
        <v>9</v>
      </c>
      <c r="H155" s="163"/>
      <c r="I155" s="163"/>
      <c r="J155" s="163"/>
      <c r="K155" s="92"/>
      <c r="L155" s="150"/>
    </row>
    <row r="156" spans="1:12" s="32" customFormat="1" ht="12" customHeight="1" x14ac:dyDescent="0.2">
      <c r="A156" s="19"/>
      <c r="B156" s="20" t="s">
        <v>10</v>
      </c>
      <c r="C156" s="21" t="s">
        <v>11</v>
      </c>
      <c r="D156" s="147" t="s">
        <v>351</v>
      </c>
      <c r="E156" s="147" t="s">
        <v>340</v>
      </c>
      <c r="F156" s="166" t="s">
        <v>12</v>
      </c>
      <c r="G156" s="21" t="s">
        <v>11</v>
      </c>
      <c r="H156" s="147" t="s">
        <v>351</v>
      </c>
      <c r="I156" s="147" t="s">
        <v>340</v>
      </c>
      <c r="J156" s="160" t="s">
        <v>12</v>
      </c>
      <c r="K156" s="92"/>
      <c r="L156" s="150"/>
    </row>
    <row r="157" spans="1:12" s="32" customFormat="1" ht="12" customHeight="1" x14ac:dyDescent="0.2">
      <c r="A157" s="22" t="s">
        <v>144</v>
      </c>
      <c r="B157" s="20" t="s">
        <v>14</v>
      </c>
      <c r="C157" s="21" t="s">
        <v>15</v>
      </c>
      <c r="D157" s="21" t="s">
        <v>352</v>
      </c>
      <c r="E157" s="21" t="s">
        <v>341</v>
      </c>
      <c r="F157" s="167"/>
      <c r="G157" s="21" t="s">
        <v>15</v>
      </c>
      <c r="H157" s="21" t="s">
        <v>352</v>
      </c>
      <c r="I157" s="21" t="s">
        <v>341</v>
      </c>
      <c r="J157" s="161"/>
      <c r="K157" s="92"/>
      <c r="L157" s="150"/>
    </row>
    <row r="158" spans="1:12" s="32" customFormat="1" ht="12" customHeight="1" x14ac:dyDescent="0.2">
      <c r="A158" s="19"/>
      <c r="B158" s="20"/>
      <c r="C158" s="21" t="s">
        <v>16</v>
      </c>
      <c r="D158" s="21" t="s">
        <v>353</v>
      </c>
      <c r="E158" s="21" t="s">
        <v>11</v>
      </c>
      <c r="F158" s="167"/>
      <c r="G158" s="21" t="s">
        <v>16</v>
      </c>
      <c r="H158" s="21" t="s">
        <v>353</v>
      </c>
      <c r="I158" s="21" t="s">
        <v>11</v>
      </c>
      <c r="J158" s="161"/>
      <c r="K158" s="92"/>
      <c r="L158" s="150"/>
    </row>
    <row r="159" spans="1:12" s="32" customFormat="1" ht="13.5" customHeight="1" thickBot="1" x14ac:dyDescent="0.25">
      <c r="A159" s="18">
        <v>1</v>
      </c>
      <c r="B159" s="23" t="s">
        <v>17</v>
      </c>
      <c r="C159" s="24">
        <v>3</v>
      </c>
      <c r="D159" s="24">
        <v>4</v>
      </c>
      <c r="E159" s="24">
        <v>5</v>
      </c>
      <c r="F159" s="24">
        <v>6</v>
      </c>
      <c r="G159" s="24">
        <v>7</v>
      </c>
      <c r="H159" s="24">
        <v>8</v>
      </c>
      <c r="I159" s="24">
        <v>9</v>
      </c>
      <c r="J159" s="25">
        <v>10</v>
      </c>
      <c r="K159" s="92"/>
      <c r="L159" s="150"/>
    </row>
    <row r="160" spans="1:12" s="32" customFormat="1" x14ac:dyDescent="0.2">
      <c r="A160" s="42" t="s">
        <v>171</v>
      </c>
      <c r="B160" s="65" t="s">
        <v>172</v>
      </c>
      <c r="C160" s="139">
        <f t="shared" ref="C160:J160" si="20">SUM(C162:C166)</f>
        <v>0</v>
      </c>
      <c r="D160" s="139">
        <f t="shared" si="20"/>
        <v>0</v>
      </c>
      <c r="E160" s="139">
        <f t="shared" si="20"/>
        <v>0</v>
      </c>
      <c r="F160" s="139">
        <f t="shared" si="20"/>
        <v>0</v>
      </c>
      <c r="G160" s="139">
        <f t="shared" si="20"/>
        <v>0</v>
      </c>
      <c r="H160" s="139">
        <f t="shared" si="20"/>
        <v>0</v>
      </c>
      <c r="I160" s="139">
        <f t="shared" si="20"/>
        <v>0</v>
      </c>
      <c r="J160" s="110">
        <f t="shared" si="20"/>
        <v>0</v>
      </c>
      <c r="K160" s="92" t="s">
        <v>316</v>
      </c>
      <c r="L160" s="150" t="s">
        <v>172</v>
      </c>
    </row>
    <row r="161" spans="1:12" s="32" customFormat="1" ht="9.9499999999999993" customHeight="1" x14ac:dyDescent="0.2">
      <c r="A161" s="51" t="s">
        <v>173</v>
      </c>
      <c r="B161" s="38"/>
      <c r="C161" s="97"/>
      <c r="D161" s="118"/>
      <c r="E161" s="118"/>
      <c r="F161" s="118"/>
      <c r="G161" s="104"/>
      <c r="H161" s="104"/>
      <c r="I161" s="104"/>
      <c r="J161" s="105"/>
      <c r="K161" s="92"/>
      <c r="L161" s="150"/>
    </row>
    <row r="162" spans="1:12" s="32" customFormat="1" ht="22.5" x14ac:dyDescent="0.2">
      <c r="A162" s="48" t="s">
        <v>174</v>
      </c>
      <c r="B162" s="38" t="s">
        <v>175</v>
      </c>
      <c r="C162" s="97"/>
      <c r="D162" s="104"/>
      <c r="E162" s="132"/>
      <c r="F162" s="140">
        <f>E162</f>
        <v>0</v>
      </c>
      <c r="G162" s="97"/>
      <c r="H162" s="104"/>
      <c r="I162" s="132"/>
      <c r="J162" s="145">
        <f>I162</f>
        <v>0</v>
      </c>
      <c r="K162" s="92" t="s">
        <v>317</v>
      </c>
      <c r="L162" s="150" t="s">
        <v>175</v>
      </c>
    </row>
    <row r="163" spans="1:12" s="32" customFormat="1" x14ac:dyDescent="0.2">
      <c r="A163" s="48" t="s">
        <v>176</v>
      </c>
      <c r="B163" s="53" t="s">
        <v>217</v>
      </c>
      <c r="C163" s="133"/>
      <c r="D163" s="123"/>
      <c r="E163" s="123"/>
      <c r="F163" s="129">
        <f t="shared" ref="F163:F169" si="21">SUM(C163:E163)</f>
        <v>0</v>
      </c>
      <c r="G163" s="123"/>
      <c r="H163" s="123"/>
      <c r="I163" s="123"/>
      <c r="J163" s="146">
        <f t="shared" ref="J163:J169" si="22">SUM(G163:I163)</f>
        <v>0</v>
      </c>
      <c r="K163" s="92" t="s">
        <v>318</v>
      </c>
      <c r="L163" s="150" t="s">
        <v>217</v>
      </c>
    </row>
    <row r="164" spans="1:12" s="32" customFormat="1" ht="22.5" x14ac:dyDescent="0.2">
      <c r="A164" s="66" t="s">
        <v>177</v>
      </c>
      <c r="B164" s="53" t="s">
        <v>178</v>
      </c>
      <c r="C164" s="133"/>
      <c r="D164" s="123"/>
      <c r="E164" s="123"/>
      <c r="F164" s="129">
        <f t="shared" si="21"/>
        <v>0</v>
      </c>
      <c r="G164" s="123"/>
      <c r="H164" s="123"/>
      <c r="I164" s="123"/>
      <c r="J164" s="146">
        <f t="shared" si="22"/>
        <v>0</v>
      </c>
      <c r="K164" s="92" t="s">
        <v>319</v>
      </c>
      <c r="L164" s="150" t="s">
        <v>178</v>
      </c>
    </row>
    <row r="165" spans="1:12" s="32" customFormat="1" x14ac:dyDescent="0.2">
      <c r="A165" s="48" t="s">
        <v>179</v>
      </c>
      <c r="B165" s="53" t="s">
        <v>180</v>
      </c>
      <c r="C165" s="123"/>
      <c r="D165" s="123"/>
      <c r="E165" s="123"/>
      <c r="F165" s="129">
        <f t="shared" si="21"/>
        <v>0</v>
      </c>
      <c r="G165" s="123"/>
      <c r="H165" s="123"/>
      <c r="I165" s="123"/>
      <c r="J165" s="146">
        <f t="shared" si="22"/>
        <v>0</v>
      </c>
      <c r="K165" s="92" t="s">
        <v>320</v>
      </c>
      <c r="L165" s="150" t="s">
        <v>180</v>
      </c>
    </row>
    <row r="166" spans="1:12" s="32" customFormat="1" x14ac:dyDescent="0.2">
      <c r="A166" s="66" t="s">
        <v>181</v>
      </c>
      <c r="B166" s="53" t="s">
        <v>182</v>
      </c>
      <c r="C166" s="123"/>
      <c r="D166" s="123"/>
      <c r="E166" s="123"/>
      <c r="F166" s="129">
        <f t="shared" si="21"/>
        <v>0</v>
      </c>
      <c r="G166" s="123"/>
      <c r="H166" s="123"/>
      <c r="I166" s="123"/>
      <c r="J166" s="146">
        <f t="shared" si="22"/>
        <v>0</v>
      </c>
      <c r="K166" s="92" t="s">
        <v>321</v>
      </c>
      <c r="L166" s="150" t="s">
        <v>182</v>
      </c>
    </row>
    <row r="167" spans="1:12" s="32" customFormat="1" x14ac:dyDescent="0.2">
      <c r="A167" s="148" t="s">
        <v>121</v>
      </c>
      <c r="B167" s="149" t="s">
        <v>344</v>
      </c>
      <c r="C167" s="123"/>
      <c r="D167" s="123"/>
      <c r="E167" s="123"/>
      <c r="F167" s="129">
        <f t="shared" si="21"/>
        <v>0</v>
      </c>
      <c r="G167" s="123"/>
      <c r="H167" s="123"/>
      <c r="I167" s="123"/>
      <c r="J167" s="146">
        <f t="shared" si="22"/>
        <v>0</v>
      </c>
      <c r="K167" s="92" t="s">
        <v>348</v>
      </c>
      <c r="L167" s="150" t="s">
        <v>344</v>
      </c>
    </row>
    <row r="168" spans="1:12" s="32" customFormat="1" x14ac:dyDescent="0.2">
      <c r="A168" s="148" t="s">
        <v>347</v>
      </c>
      <c r="B168" s="149" t="s">
        <v>345</v>
      </c>
      <c r="C168" s="123"/>
      <c r="D168" s="123"/>
      <c r="E168" s="123">
        <v>271706.90000000002</v>
      </c>
      <c r="F168" s="129">
        <f t="shared" si="21"/>
        <v>271706.90000000002</v>
      </c>
      <c r="G168" s="123"/>
      <c r="H168" s="123"/>
      <c r="I168" s="123">
        <v>259279.89</v>
      </c>
      <c r="J168" s="146">
        <f t="shared" si="22"/>
        <v>259279.89</v>
      </c>
      <c r="K168" s="92" t="s">
        <v>349</v>
      </c>
      <c r="L168" s="150" t="s">
        <v>345</v>
      </c>
    </row>
    <row r="169" spans="1:12" s="32" customFormat="1" x14ac:dyDescent="0.2">
      <c r="A169" s="148" t="s">
        <v>334</v>
      </c>
      <c r="B169" s="149" t="s">
        <v>346</v>
      </c>
      <c r="C169" s="123"/>
      <c r="D169" s="123"/>
      <c r="E169" s="123"/>
      <c r="F169" s="129">
        <f t="shared" si="21"/>
        <v>0</v>
      </c>
      <c r="G169" s="123"/>
      <c r="H169" s="123"/>
      <c r="I169" s="123"/>
      <c r="J169" s="146">
        <f t="shared" si="22"/>
        <v>0</v>
      </c>
      <c r="K169" s="92" t="s">
        <v>350</v>
      </c>
      <c r="L169" s="150" t="s">
        <v>346</v>
      </c>
    </row>
    <row r="170" spans="1:12" s="32" customFormat="1" ht="23.25" thickBot="1" x14ac:dyDescent="0.25">
      <c r="A170" s="67" t="s">
        <v>389</v>
      </c>
      <c r="B170" s="61" t="s">
        <v>183</v>
      </c>
      <c r="C170" s="141">
        <f t="shared" ref="C170:J170" si="23">C140+C145+C146+C160+C167+C168+C169</f>
        <v>0</v>
      </c>
      <c r="D170" s="141">
        <f t="shared" si="23"/>
        <v>103426.68</v>
      </c>
      <c r="E170" s="141">
        <f t="shared" si="23"/>
        <v>283615.26</v>
      </c>
      <c r="F170" s="141">
        <f t="shared" si="23"/>
        <v>387041.94</v>
      </c>
      <c r="G170" s="141">
        <f t="shared" si="23"/>
        <v>0</v>
      </c>
      <c r="H170" s="141">
        <f t="shared" si="23"/>
        <v>74551.19</v>
      </c>
      <c r="I170" s="141">
        <f t="shared" si="23"/>
        <v>278937.57</v>
      </c>
      <c r="J170" s="109">
        <f t="shared" si="23"/>
        <v>353488.76</v>
      </c>
      <c r="K170" s="92" t="s">
        <v>322</v>
      </c>
      <c r="L170" s="150" t="s">
        <v>183</v>
      </c>
    </row>
    <row r="171" spans="1:12" s="32" customFormat="1" ht="20.100000000000001" customHeight="1" x14ac:dyDescent="0.2">
      <c r="A171" s="35" t="s">
        <v>184</v>
      </c>
      <c r="B171" s="38"/>
      <c r="C171" s="97"/>
      <c r="D171" s="104"/>
      <c r="E171" s="104"/>
      <c r="F171" s="104"/>
      <c r="G171" s="104"/>
      <c r="H171" s="104"/>
      <c r="I171" s="104"/>
      <c r="J171" s="105"/>
      <c r="K171" s="92"/>
      <c r="L171" s="150"/>
    </row>
    <row r="172" spans="1:12" s="32" customFormat="1" ht="22.5" x14ac:dyDescent="0.2">
      <c r="A172" s="59" t="s">
        <v>403</v>
      </c>
      <c r="B172" s="40" t="s">
        <v>185</v>
      </c>
      <c r="C172" s="94">
        <f t="shared" ref="C172:J172" si="24">SUM(C174:C178)</f>
        <v>0</v>
      </c>
      <c r="D172" s="94">
        <f t="shared" si="24"/>
        <v>5419339.25</v>
      </c>
      <c r="E172" s="94">
        <f t="shared" si="24"/>
        <v>355653.15</v>
      </c>
      <c r="F172" s="94">
        <f t="shared" si="24"/>
        <v>5774992.4000000004</v>
      </c>
      <c r="G172" s="94">
        <f t="shared" si="24"/>
        <v>0</v>
      </c>
      <c r="H172" s="94">
        <f t="shared" si="24"/>
        <v>5289229.74</v>
      </c>
      <c r="I172" s="94">
        <f t="shared" si="24"/>
        <v>493579.13</v>
      </c>
      <c r="J172" s="96">
        <f t="shared" si="24"/>
        <v>5782808.8700000001</v>
      </c>
      <c r="K172" s="92" t="s">
        <v>323</v>
      </c>
      <c r="L172" s="150" t="s">
        <v>185</v>
      </c>
    </row>
    <row r="173" spans="1:12" s="34" customFormat="1" ht="9.9499999999999993" customHeight="1" x14ac:dyDescent="0.2">
      <c r="A173" s="64" t="s">
        <v>35</v>
      </c>
      <c r="B173" s="45"/>
      <c r="C173" s="111"/>
      <c r="D173" s="118"/>
      <c r="E173" s="118"/>
      <c r="F173" s="118"/>
      <c r="G173" s="118"/>
      <c r="H173" s="118"/>
      <c r="I173" s="118"/>
      <c r="J173" s="112"/>
      <c r="K173" s="93"/>
      <c r="L173" s="151"/>
    </row>
    <row r="174" spans="1:12" s="32" customFormat="1" ht="22.5" x14ac:dyDescent="0.2">
      <c r="A174" s="68" t="s">
        <v>186</v>
      </c>
      <c r="B174" s="38" t="s">
        <v>187</v>
      </c>
      <c r="C174" s="131"/>
      <c r="D174" s="117">
        <v>-56584648.469999999</v>
      </c>
      <c r="E174" s="117">
        <v>355653.15</v>
      </c>
      <c r="F174" s="113">
        <f>SUM(C174:E174)</f>
        <v>-56228995.32</v>
      </c>
      <c r="G174" s="117"/>
      <c r="H174" s="117">
        <v>-58770912.649999999</v>
      </c>
      <c r="I174" s="117">
        <v>484427.83</v>
      </c>
      <c r="J174" s="101">
        <f>SUM(G174:I174)</f>
        <v>-58286484.82</v>
      </c>
      <c r="K174" s="92" t="s">
        <v>324</v>
      </c>
      <c r="L174" s="150" t="s">
        <v>187</v>
      </c>
    </row>
    <row r="175" spans="1:12" s="32" customFormat="1" ht="22.5" x14ac:dyDescent="0.2">
      <c r="A175" s="69" t="s">
        <v>221</v>
      </c>
      <c r="B175" s="45" t="s">
        <v>325</v>
      </c>
      <c r="C175" s="142"/>
      <c r="D175" s="123">
        <v>58530191.380000003</v>
      </c>
      <c r="E175" s="123"/>
      <c r="F175" s="113">
        <f>SUM(C175:E175)</f>
        <v>58530191.380000003</v>
      </c>
      <c r="G175" s="142"/>
      <c r="H175" s="123">
        <v>56880785.240000002</v>
      </c>
      <c r="I175" s="123"/>
      <c r="J175" s="101">
        <f>SUM(G175:I175)</f>
        <v>56880785.240000002</v>
      </c>
      <c r="K175" s="92" t="s">
        <v>325</v>
      </c>
      <c r="L175" s="150" t="s">
        <v>354</v>
      </c>
    </row>
    <row r="176" spans="1:12" s="32" customFormat="1" x14ac:dyDescent="0.2">
      <c r="A176" s="69" t="s">
        <v>188</v>
      </c>
      <c r="B176" s="45" t="s">
        <v>189</v>
      </c>
      <c r="C176" s="143"/>
      <c r="D176" s="123"/>
      <c r="E176" s="123"/>
      <c r="F176" s="113">
        <f>SUM(C176:E176)</f>
        <v>0</v>
      </c>
      <c r="G176" s="123"/>
      <c r="H176" s="123"/>
      <c r="I176" s="123"/>
      <c r="J176" s="146">
        <f>SUM(G176:I176)</f>
        <v>0</v>
      </c>
      <c r="K176" s="92" t="s">
        <v>326</v>
      </c>
      <c r="L176" s="150" t="s">
        <v>189</v>
      </c>
    </row>
    <row r="177" spans="1:12" s="32" customFormat="1" x14ac:dyDescent="0.2">
      <c r="A177" s="69" t="s">
        <v>190</v>
      </c>
      <c r="B177" s="53" t="s">
        <v>191</v>
      </c>
      <c r="C177" s="133"/>
      <c r="D177" s="123"/>
      <c r="E177" s="123"/>
      <c r="F177" s="113">
        <f>SUM(C177:E177)</f>
        <v>0</v>
      </c>
      <c r="G177" s="123"/>
      <c r="H177" s="123">
        <v>-21848.400000000001</v>
      </c>
      <c r="I177" s="123"/>
      <c r="J177" s="146">
        <f>SUM(G177:I177)</f>
        <v>-21848.400000000001</v>
      </c>
      <c r="K177" s="92" t="s">
        <v>327</v>
      </c>
      <c r="L177" s="150" t="s">
        <v>191</v>
      </c>
    </row>
    <row r="178" spans="1:12" s="32" customFormat="1" ht="13.5" thickBot="1" x14ac:dyDescent="0.25">
      <c r="A178" s="64" t="s">
        <v>330</v>
      </c>
      <c r="B178" s="38" t="s">
        <v>331</v>
      </c>
      <c r="C178" s="131"/>
      <c r="D178" s="131">
        <v>3473796.34</v>
      </c>
      <c r="E178" s="131"/>
      <c r="F178" s="113">
        <f>SUM(C178:E178)</f>
        <v>3473796.34</v>
      </c>
      <c r="G178" s="131"/>
      <c r="H178" s="131">
        <v>7201205.5499999998</v>
      </c>
      <c r="I178" s="131">
        <v>9151.2999999999993</v>
      </c>
      <c r="J178" s="146">
        <f>SUM(G178:I178)</f>
        <v>7210356.8499999996</v>
      </c>
      <c r="K178" s="92" t="s">
        <v>332</v>
      </c>
      <c r="L178" s="150" t="s">
        <v>331</v>
      </c>
    </row>
    <row r="179" spans="1:12" ht="13.5" thickBot="1" x14ac:dyDescent="0.25">
      <c r="A179" s="62" t="s">
        <v>192</v>
      </c>
      <c r="B179" s="55" t="s">
        <v>193</v>
      </c>
      <c r="C179" s="127">
        <f t="shared" ref="C179:J179" si="25">C170+C172</f>
        <v>0</v>
      </c>
      <c r="D179" s="127">
        <f t="shared" si="25"/>
        <v>5522765.9299999997</v>
      </c>
      <c r="E179" s="127">
        <f t="shared" si="25"/>
        <v>639268.41</v>
      </c>
      <c r="F179" s="127">
        <f t="shared" si="25"/>
        <v>6162034.3399999999</v>
      </c>
      <c r="G179" s="127">
        <f t="shared" si="25"/>
        <v>0</v>
      </c>
      <c r="H179" s="127">
        <f t="shared" si="25"/>
        <v>5363780.93</v>
      </c>
      <c r="I179" s="127">
        <f t="shared" si="25"/>
        <v>772516.7</v>
      </c>
      <c r="J179" s="128">
        <f t="shared" si="25"/>
        <v>6136297.6299999999</v>
      </c>
      <c r="K179" s="92" t="s">
        <v>328</v>
      </c>
      <c r="L179" s="150" t="s">
        <v>193</v>
      </c>
    </row>
    <row r="180" spans="1:12" s="6" customFormat="1" ht="24" customHeight="1" x14ac:dyDescent="0.2">
      <c r="A180" s="10" t="s">
        <v>194</v>
      </c>
      <c r="B180" s="9"/>
      <c r="L180" s="150"/>
    </row>
    <row r="181" spans="1:12" s="6" customFormat="1" ht="12.75" hidden="1" customHeight="1" x14ac:dyDescent="0.2">
      <c r="L181" s="150"/>
    </row>
    <row r="182" spans="1:12" s="6" customFormat="1" ht="12.75" hidden="1" customHeight="1" x14ac:dyDescent="0.2">
      <c r="A182" s="10"/>
      <c r="B182" s="9"/>
      <c r="L182" s="150"/>
    </row>
    <row r="183" spans="1:12" s="6" customFormat="1" ht="12.75" hidden="1" customHeight="1" x14ac:dyDescent="0.2">
      <c r="A183" s="81" t="s">
        <v>205</v>
      </c>
      <c r="B183" s="169" t="s">
        <v>378</v>
      </c>
      <c r="C183" s="169"/>
      <c r="D183" s="169"/>
      <c r="F183" s="82" t="s">
        <v>208</v>
      </c>
      <c r="G183" s="172"/>
      <c r="H183" s="172"/>
      <c r="I183" s="173" t="s">
        <v>377</v>
      </c>
      <c r="J183" s="173"/>
      <c r="L183" s="150"/>
    </row>
    <row r="184" spans="1:12" s="6" customFormat="1" ht="12.75" hidden="1" customHeight="1" x14ac:dyDescent="0.2">
      <c r="A184" s="82" t="s">
        <v>207</v>
      </c>
      <c r="B184" s="168" t="s">
        <v>206</v>
      </c>
      <c r="C184" s="168"/>
      <c r="D184" s="168"/>
      <c r="F184" s="82"/>
      <c r="G184" s="174" t="s">
        <v>209</v>
      </c>
      <c r="H184" s="174"/>
      <c r="I184" s="174" t="s">
        <v>206</v>
      </c>
      <c r="J184" s="174"/>
      <c r="L184" s="150"/>
    </row>
    <row r="185" spans="1:12" s="6" customFormat="1" ht="12.75" hidden="1" customHeight="1" x14ac:dyDescent="0.2">
      <c r="A185" s="10"/>
      <c r="B185" s="9"/>
      <c r="L185" s="150"/>
    </row>
    <row r="186" spans="1:12" ht="12.75" hidden="1" customHeight="1" x14ac:dyDescent="0.2">
      <c r="A186" s="10"/>
      <c r="B186" s="9"/>
      <c r="C186" s="6"/>
      <c r="D186" s="83"/>
      <c r="E186" s="170" t="s">
        <v>210</v>
      </c>
      <c r="F186" s="170"/>
      <c r="G186" s="171"/>
      <c r="H186" s="171"/>
      <c r="I186" s="171"/>
      <c r="J186" s="171"/>
    </row>
    <row r="187" spans="1:12" ht="12.75" hidden="1" customHeight="1" x14ac:dyDescent="0.2">
      <c r="A187" s="10"/>
      <c r="B187" s="9"/>
      <c r="C187" s="6"/>
      <c r="D187" s="84"/>
      <c r="E187" s="84"/>
      <c r="F187" s="84"/>
      <c r="G187" s="186" t="s">
        <v>211</v>
      </c>
      <c r="H187" s="186"/>
      <c r="I187" s="186"/>
      <c r="J187" s="186"/>
    </row>
    <row r="188" spans="1:12" ht="12.75" hidden="1" customHeight="1" x14ac:dyDescent="0.2">
      <c r="A188" s="10"/>
      <c r="B188" s="9"/>
      <c r="C188" s="188" t="s">
        <v>214</v>
      </c>
      <c r="D188" s="188"/>
      <c r="E188" s="173"/>
      <c r="F188" s="173"/>
      <c r="G188" s="187"/>
      <c r="H188" s="187"/>
      <c r="I188" s="173"/>
      <c r="J188" s="173"/>
    </row>
    <row r="189" spans="1:12" ht="12.75" hidden="1" customHeight="1" x14ac:dyDescent="0.2">
      <c r="A189" s="10"/>
      <c r="B189" s="9"/>
      <c r="C189" s="185" t="s">
        <v>213</v>
      </c>
      <c r="D189" s="185"/>
      <c r="E189" s="174" t="s">
        <v>212</v>
      </c>
      <c r="F189" s="174"/>
      <c r="G189" s="174" t="s">
        <v>209</v>
      </c>
      <c r="H189" s="174"/>
      <c r="I189" s="174" t="s">
        <v>206</v>
      </c>
      <c r="J189" s="174"/>
    </row>
    <row r="190" spans="1:12" ht="12.75" hidden="1" customHeight="1" x14ac:dyDescent="0.2">
      <c r="A190" s="10"/>
      <c r="B190" s="9"/>
      <c r="C190" s="82"/>
      <c r="D190" s="82"/>
      <c r="E190" s="20"/>
      <c r="F190" s="20"/>
      <c r="G190" s="20"/>
      <c r="H190" s="20"/>
      <c r="I190" s="20"/>
      <c r="J190" s="20"/>
    </row>
    <row r="191" spans="1:12" ht="12.75" hidden="1" customHeight="1" x14ac:dyDescent="0.2">
      <c r="A191" s="85" t="s">
        <v>216</v>
      </c>
      <c r="B191"/>
      <c r="C191" s="173"/>
      <c r="D191" s="173"/>
      <c r="E191" s="187"/>
      <c r="F191" s="187"/>
      <c r="G191" s="173"/>
      <c r="H191" s="173"/>
      <c r="I191" s="173"/>
      <c r="J191" s="173"/>
    </row>
    <row r="192" spans="1:12" ht="12.75" hidden="1" customHeight="1" x14ac:dyDescent="0.2">
      <c r="A192" s="86" t="s">
        <v>204</v>
      </c>
      <c r="B192" s="87"/>
      <c r="C192" s="174" t="s">
        <v>212</v>
      </c>
      <c r="D192" s="174"/>
      <c r="E192" s="174" t="s">
        <v>209</v>
      </c>
      <c r="F192" s="174"/>
      <c r="G192" s="174" t="s">
        <v>206</v>
      </c>
      <c r="H192" s="174"/>
      <c r="I192" s="189" t="s">
        <v>215</v>
      </c>
      <c r="J192" s="189"/>
    </row>
    <row r="193" hidden="1" x14ac:dyDescent="0.2"/>
  </sheetData>
  <mergeCells count="62">
    <mergeCell ref="C192:D192"/>
    <mergeCell ref="E191:F191"/>
    <mergeCell ref="C191:D191"/>
    <mergeCell ref="J43:J45"/>
    <mergeCell ref="F74:F76"/>
    <mergeCell ref="J74:J76"/>
    <mergeCell ref="F105:F107"/>
    <mergeCell ref="J105:J107"/>
    <mergeCell ref="F135:F137"/>
    <mergeCell ref="J135:J137"/>
    <mergeCell ref="C104:F104"/>
    <mergeCell ref="G104:J104"/>
    <mergeCell ref="C134:F134"/>
    <mergeCell ref="I192:J192"/>
    <mergeCell ref="I191:J191"/>
    <mergeCell ref="G192:H192"/>
    <mergeCell ref="G191:H191"/>
    <mergeCell ref="E192:F192"/>
    <mergeCell ref="C189:D189"/>
    <mergeCell ref="E189:F189"/>
    <mergeCell ref="G189:H189"/>
    <mergeCell ref="G187:J187"/>
    <mergeCell ref="E188:F188"/>
    <mergeCell ref="G188:H188"/>
    <mergeCell ref="I188:J188"/>
    <mergeCell ref="I189:J189"/>
    <mergeCell ref="C188:D188"/>
    <mergeCell ref="A2:I2"/>
    <mergeCell ref="A3:I3"/>
    <mergeCell ref="A4:I4"/>
    <mergeCell ref="C17:F17"/>
    <mergeCell ref="G17:J17"/>
    <mergeCell ref="D5:E5"/>
    <mergeCell ref="B9:H9"/>
    <mergeCell ref="B10:H10"/>
    <mergeCell ref="B7:H8"/>
    <mergeCell ref="A7:A8"/>
    <mergeCell ref="E186:F186"/>
    <mergeCell ref="G186:J186"/>
    <mergeCell ref="G183:H183"/>
    <mergeCell ref="I183:J183"/>
    <mergeCell ref="G184:H184"/>
    <mergeCell ref="I184:J184"/>
    <mergeCell ref="B184:D184"/>
    <mergeCell ref="B183:D183"/>
    <mergeCell ref="G134:J134"/>
    <mergeCell ref="F43:F45"/>
    <mergeCell ref="G73:J73"/>
    <mergeCell ref="C73:F73"/>
    <mergeCell ref="C155:F155"/>
    <mergeCell ref="G155:J155"/>
    <mergeCell ref="F156:F158"/>
    <mergeCell ref="J156:J158"/>
    <mergeCell ref="A11:A12"/>
    <mergeCell ref="B11:H12"/>
    <mergeCell ref="B13:H13"/>
    <mergeCell ref="J18:J20"/>
    <mergeCell ref="C42:F42"/>
    <mergeCell ref="G42:J42"/>
    <mergeCell ref="B14:H14"/>
    <mergeCell ref="B15:H15"/>
    <mergeCell ref="F18:F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40" max="16383" man="1"/>
    <brk id="71" max="16383" man="1"/>
    <brk id="102" max="16383" man="1"/>
    <brk id="132" max="16383" man="1"/>
    <brk id="153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2018-02-21T05:31:33Z</dcterms:modified>
</cp:coreProperties>
</file>